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45" tabRatio="911" activeTab="4"/>
  </bookViews>
  <sheets>
    <sheet name="Listado" sheetId="1" r:id="rId1"/>
    <sheet name="F-1. IDENTIFIC, ANALISIS, RESP." sheetId="2" r:id="rId2"/>
    <sheet name="F.Instr (1)" sheetId="3" r:id="rId3"/>
    <sheet name="F-2. MATRIZ PROB E IMPACTO." sheetId="4" r:id="rId4"/>
    <sheet name="F-3. ASIGNACION RIESGOS " sheetId="5" r:id="rId5"/>
    <sheet name="F.Instr (3)" sheetId="6" r:id="rId6"/>
  </sheets>
  <externalReferences>
    <externalReference r:id="rId9"/>
    <externalReference r:id="rId10"/>
  </externalReferences>
  <definedNames>
    <definedName name="_xlfn.IFERROR" hidden="1">#NAME?</definedName>
    <definedName name="_xlnm.Print_Area" localSheetId="2">'F.Instr (1)'!$A$1:$B$13</definedName>
    <definedName name="_xlnm.Print_Area" localSheetId="5">'F.Instr (3)'!$A$1:$B$10</definedName>
    <definedName name="_xlnm.Print_Area" localSheetId="1">'F-1. IDENTIFIC, ANALISIS, RESP.'!$A$1:$I$38</definedName>
    <definedName name="_xlnm.Print_Area" localSheetId="3">'F-2. MATRIZ PROB E IMPACTO.'!$A$1:$H$14</definedName>
    <definedName name="_xlnm.Print_Area" localSheetId="4">'F-3. ASIGNACION RIESGOS '!$A$1:$L$33</definedName>
    <definedName name="CategoriasRiesgos">'[1]Parametros'!$D$37:$D$65</definedName>
    <definedName name="SOLICITUD_DE_CERTIFICACIÓN_DE_CRÉDITO_PRESUPUESTARIO">'Listado'!$B$4</definedName>
    <definedName name="SOLICITUD_DE_CERTIFICACIÓN_PRESUPUESTAL">'Listado'!$B$4</definedName>
    <definedName name="_xlnm.Print_Titles" localSheetId="1">'F-1. IDENTIFIC, ANALISIS, RESP.'!$1:$2</definedName>
    <definedName name="_xlnm.Print_Titles" localSheetId="3">'F-2. MATRIZ PROB E IMPACTO.'!$1:$2</definedName>
    <definedName name="_xlnm.Print_Titles" localSheetId="4">'F-3. ASIGNACION RIESGOS '!$1:$2</definedName>
    <definedName name="_xlnm.Print_Titles" localSheetId="0">'Listado'!$3:$3</definedName>
    <definedName name="Z_10E4AEAE_5D84_4CFC_A3C3_6092AA5F11CA_.wvu.PrintArea" localSheetId="1" hidden="1">'F-1. IDENTIFIC, ANALISIS, RESP.'!$A$1:$I$28</definedName>
    <definedName name="Z_10E4AEAE_5D84_4CFC_A3C3_6092AA5F11CA_.wvu.PrintArea" localSheetId="3" hidden="1">'F-2. MATRIZ PROB E IMPACTO.'!#REF!</definedName>
    <definedName name="Z_10E4AEAE_5D84_4CFC_A3C3_6092AA5F11CA_.wvu.PrintArea" localSheetId="4" hidden="1">'F-3. ASIGNACION RIESGOS '!$A$1:$D$16</definedName>
    <definedName name="Z_10E4AEAE_5D84_4CFC_A3C3_6092AA5F11CA_.wvu.Rows" localSheetId="3" hidden="1">'F-2. MATRIZ PROB E IMPACTO.'!#REF!</definedName>
  </definedNames>
  <calcPr fullCalcOnLoad="1"/>
</workbook>
</file>

<file path=xl/sharedStrings.xml><?xml version="1.0" encoding="utf-8"?>
<sst xmlns="http://schemas.openxmlformats.org/spreadsheetml/2006/main" count="133" uniqueCount="110">
  <si>
    <t>Nº FORMATO</t>
  </si>
  <si>
    <t>NOMBRE DEL FORMATO</t>
  </si>
  <si>
    <t>01</t>
  </si>
  <si>
    <t>02</t>
  </si>
  <si>
    <t>Regresar</t>
  </si>
  <si>
    <t>NÚMERO Y FECHA DEL DOCUMENTO</t>
  </si>
  <si>
    <t>Número</t>
  </si>
  <si>
    <t>Fecha</t>
  </si>
  <si>
    <t>03</t>
  </si>
  <si>
    <t xml:space="preserve">Muy Alta </t>
  </si>
  <si>
    <t>Alta</t>
  </si>
  <si>
    <t xml:space="preserve">Moderada </t>
  </si>
  <si>
    <t xml:space="preserve">Muy Baja </t>
  </si>
  <si>
    <t>DATOS GENERALES DEL PROYECTO</t>
  </si>
  <si>
    <t>Nombre del Proyecto</t>
  </si>
  <si>
    <t>Ubicación Geográfica</t>
  </si>
  <si>
    <t>CÓDIGO DE RIESGO</t>
  </si>
  <si>
    <t>CAUSA(S) GENERADORA(S)</t>
  </si>
  <si>
    <t>Causa N° 1</t>
  </si>
  <si>
    <t>Causa N° 2</t>
  </si>
  <si>
    <t>Causa N° 3</t>
  </si>
  <si>
    <t>IDENTIFICACIÓN DE RIESGOS</t>
  </si>
  <si>
    <t>ANÁLISIS CUALITATIVO DE RIESGOS</t>
  </si>
  <si>
    <t>PROBABILIDAD DE OCURRENCIA</t>
  </si>
  <si>
    <t>IMPACTO EN LA EJECUCIÓN DE LA OBRA</t>
  </si>
  <si>
    <t>MATRIZ DE PROBABILIDAD E IMPACTO</t>
  </si>
  <si>
    <t xml:space="preserve"> 1. PROBABILIDAD DE OCURRENCIA </t>
  </si>
  <si>
    <t>2. IMPACTO EN LA 
EJECUCIÓN DE LA OBRA</t>
  </si>
  <si>
    <t>Baja</t>
  </si>
  <si>
    <t>Moderada</t>
  </si>
  <si>
    <t xml:space="preserve">Baja </t>
  </si>
  <si>
    <t xml:space="preserve">Alta </t>
  </si>
  <si>
    <t>Muy bajo</t>
  </si>
  <si>
    <t>Bajo</t>
  </si>
  <si>
    <t>Moderado</t>
  </si>
  <si>
    <t>Alto</t>
  </si>
  <si>
    <t xml:space="preserve">Muy baja </t>
  </si>
  <si>
    <t xml:space="preserve">Muy alta </t>
  </si>
  <si>
    <t xml:space="preserve">Muy alto </t>
  </si>
  <si>
    <t>PRIORIZACIÓN DEL RIESGO</t>
  </si>
  <si>
    <t>Muy Bajo</t>
  </si>
  <si>
    <t>Muy Alto</t>
  </si>
  <si>
    <r>
      <t>Baja</t>
    </r>
    <r>
      <rPr>
        <b/>
        <sz val="9"/>
        <color indexed="8"/>
        <rFont val="Arial"/>
        <family val="2"/>
      </rPr>
      <t xml:space="preserve"> </t>
    </r>
  </si>
  <si>
    <t>Mitigar el riesgo</t>
  </si>
  <si>
    <t>Evitar el riesgo</t>
  </si>
  <si>
    <t>Puntuación del Riesgo =Probabilidad x 
Impacto</t>
  </si>
  <si>
    <t xml:space="preserve">Prioridad
del Riesgo </t>
  </si>
  <si>
    <t>Mitigar Riesgo</t>
  </si>
  <si>
    <t>Evitar Riesgo</t>
  </si>
  <si>
    <t>Entidad</t>
  </si>
  <si>
    <t>Contratista</t>
  </si>
  <si>
    <t>LISTADO DE FORMATOS</t>
  </si>
  <si>
    <t>RESPUESTA A LOS RIESGOS</t>
  </si>
  <si>
    <t>Anexo N° 01</t>
  </si>
  <si>
    <t>Anexo N° 02</t>
  </si>
  <si>
    <t>Formato para asignar los riesgos</t>
  </si>
  <si>
    <t>DESCRIPCIÓN DEL RIESGO</t>
  </si>
  <si>
    <t>Anexo N° 03</t>
  </si>
  <si>
    <t>3.2 DESCRIPCIÓN DEL RIESGO</t>
  </si>
  <si>
    <t>3.1 CÓDIGO 
DE RIESGO</t>
  </si>
  <si>
    <t>3.3 PRIORIDAD 
DEL RIESGO</t>
  </si>
  <si>
    <t>4.1 ESTRATEGIA SELECCIONADA</t>
  </si>
  <si>
    <t>3.INFORMACIÓN DEL RIESGO</t>
  </si>
  <si>
    <t>1. NÚMERO Y FECHA DEL DOCUMENTO</t>
  </si>
  <si>
    <t>4 PLAN DE RESPUESTA A LOS RIESGOS</t>
  </si>
  <si>
    <t>4.2 ACCIONES A REALIZAR EN EL MARCO DEL PLAN</t>
  </si>
  <si>
    <t>4.3 RIESGO ASIGNADO A</t>
  </si>
  <si>
    <t>2. DATOS GENERALES DEL PROYECTO</t>
  </si>
  <si>
    <t>ACCIONES PARA DAR RESPUESTA AL RIESGO</t>
  </si>
  <si>
    <t>ESTRATEGIA</t>
  </si>
  <si>
    <t xml:space="preserve">IDENTIFICACION ANALISIS Y RESPUESTA A LOS RIESGOS </t>
  </si>
  <si>
    <t>ASIGNACIÓN DE RIESGOS</t>
  </si>
  <si>
    <t>Aceptar Riesgo</t>
  </si>
  <si>
    <t>Transferir Riesgo</t>
  </si>
  <si>
    <t>Aceptar el riesgo</t>
  </si>
  <si>
    <t>INSTRUCCIONES PARA EL LLENADO DEL ANEXO Nº 01</t>
  </si>
  <si>
    <t>Campo</t>
  </si>
  <si>
    <t>Información a consignar</t>
  </si>
  <si>
    <t xml:space="preserve">Registrar un número correlativo (puede asignar también una nomenclatura alfanumérica) y la fecha en que se emite dicho documento. </t>
  </si>
  <si>
    <t>Asignar un número correlativo (puede asignar también una nomenclatura alfanumérica) para identificar cada riesgo.</t>
  </si>
  <si>
    <t>Describir el riesgo considerando un grado razonable de detalle. Para identificar el riesgo, pueden utilizarse una variedad de técnicas tales como: revisión de documentación del proyecto, técnicas de recolección de información (tormenta de ideas, entrevistas), análisis FODA, lista de chequeo, etc.</t>
  </si>
  <si>
    <t>Indicar la probabilidad de ocurrencia asignada al riesgo, marcando con una X en la celda que se ubica a la derecha del valor numérico respectivo.</t>
  </si>
  <si>
    <t>Indicar el impacto del riesgo en la ejecución de la obra marcando con una X en la celda que se ubica a la derecha del valor numérico respectivo.</t>
  </si>
  <si>
    <t>La puntuación del riesgo se obtiene automáticamente multiplicando la probabilidad de ocurrencia y el impacto estimado. Asimismo, se determina de manera automática la prioridad del riesgo motivo de análisis (alta, moderada, baja), teniendo en cuenta los criterios definidos en la matriz de probabilidad e impacto (Anexo N° 2).</t>
  </si>
  <si>
    <t>Seleccionar con una X al responsable de la gestión del riesgo analizado.</t>
  </si>
  <si>
    <t>Formato para identificar, analizar y dar respuesta a riesgos</t>
  </si>
  <si>
    <t>Registrar el nombre y la ubicación geográfica del proyecto correspondiente.</t>
  </si>
  <si>
    <t>Detallar las acciones que se realizarán para dar respuesta a los riesgos identificados, conforme a la estrategia seleccionada en el numeral 5.1</t>
  </si>
  <si>
    <t>Matriz de probabilidad e impacto según Guía PMBOK</t>
  </si>
  <si>
    <t>INSTRUCCIONES PARA EL LLENADO DEL ANEXO Nº 03</t>
  </si>
  <si>
    <t>Indicar la estrategia adoptada para dar respuesta al riesgo, marcando con una X en la celda correspondiente.</t>
  </si>
  <si>
    <t>Detallar las acciones que se realizarán para dar respuesta a los riesgos identificados, conforme a la estrategia seleccionada en el numeral 4.1</t>
  </si>
  <si>
    <r>
      <t xml:space="preserve">Deberá seleccionar con una X la estrategia a desarrollar. Para ello, conforme a la metodología del PMBOK, se precisa lo siguiente:
</t>
    </r>
    <r>
      <rPr>
        <b/>
        <sz val="10"/>
        <rFont val="Arial"/>
        <family val="2"/>
      </rPr>
      <t xml:space="preserve">Mitigar el riesgo </t>
    </r>
    <r>
      <rPr>
        <sz val="10"/>
        <rFont val="Arial"/>
        <family val="2"/>
      </rPr>
      <t xml:space="preserve">implica reducir la probabilidad de ocurrencia o el impacto de un riesgo a través de acciones específicas. Las acciones tendientes a reducir la probabilidad no necesariamente son las mismas para disminuir el impacto del riesgo.
</t>
    </r>
    <r>
      <rPr>
        <b/>
        <sz val="10"/>
        <rFont val="Arial"/>
        <family val="2"/>
      </rPr>
      <t>Evitar el riesgo</t>
    </r>
    <r>
      <rPr>
        <sz val="10"/>
        <rFont val="Arial"/>
        <family val="2"/>
      </rPr>
      <t xml:space="preserve"> implica eliminar la(s) causa(s) generadora(s) del riesgo. Debe tenerse en cuenta que en determinados casos, evitar el riesgo puede generar la modificación de las condiciones iniciales del proyecto.
</t>
    </r>
    <r>
      <rPr>
        <b/>
        <sz val="10"/>
        <rFont val="Arial"/>
        <family val="2"/>
      </rPr>
      <t xml:space="preserve">Aceptar el riesgo </t>
    </r>
    <r>
      <rPr>
        <sz val="10"/>
        <rFont val="Arial"/>
        <family val="2"/>
      </rPr>
      <t xml:space="preserve">implica reconocer el riesgo y determinar, de ser el caso, las medidas a adoptar si el riesgo se materializa. 
</t>
    </r>
    <r>
      <rPr>
        <b/>
        <sz val="10"/>
        <rFont val="Arial"/>
        <family val="2"/>
      </rPr>
      <t xml:space="preserve">Transferir el riesgo </t>
    </r>
    <r>
      <rPr>
        <sz val="10"/>
        <rFont val="Arial"/>
        <family val="2"/>
      </rPr>
      <t>implica trasladar el impacto de un riesgo a un tercero, junto con la responsabilidad de la respuesta.</t>
    </r>
  </si>
  <si>
    <t>Registrar las condiciones o eventos previos que dan lugar a los riesgos identificados. Es posible que una causa pueda generar más de un riesgo identificado.</t>
  </si>
  <si>
    <t>Transferir el riesgo</t>
  </si>
  <si>
    <t>3. PRIORIDAD DEL RIESGO</t>
  </si>
  <si>
    <t>Registrar la prioridad (alta, moderada o baja) con la que se ha calificado al riesgo, de acuerdo al análisis realizado.</t>
  </si>
  <si>
    <t>DISPARADOR DE RIESGO</t>
  </si>
  <si>
    <t>Detallar el indicador que alertará sobre la materialización del riesgo y que habilitará a poner en práctica la estrategia de respuesta al riesgo.</t>
  </si>
  <si>
    <t>X</t>
  </si>
  <si>
    <t>R3</t>
  </si>
  <si>
    <t>No disponibilidad del terreno destinado a la ejecución de la obra.</t>
  </si>
  <si>
    <t>Que el terreno destinado a la ejecución de la obra haya sido invadido por terceros.</t>
  </si>
  <si>
    <t>Riesgo de Expropiación de terreno provocando retraso en el inicio de la obra y sobrecosto en la ejecución.</t>
  </si>
  <si>
    <t>Verificando que el expediente técnico contemple las actas de libre disponibilidad del terreno y/o Saneamiento Fisico legal debidamente firmada .</t>
  </si>
  <si>
    <t xml:space="preserve">Realizar el reconocimiento del área a intervenir  previo a elaborar el Acta de Entrega de Terreno para la ejecución de la obra en presencia y conformidad </t>
  </si>
  <si>
    <t>Nombres y Apellidos del responsable de su aprobación</t>
  </si>
  <si>
    <t>Cargo:</t>
  </si>
  <si>
    <t>Dependencia:</t>
  </si>
  <si>
    <t>DISTRITO CERRO AZUL - PROVINCIA CAÑETE - REGIÓN DE LIMA</t>
  </si>
</sst>
</file>

<file path=xl/styles.xml><?xml version="1.0" encoding="utf-8"?>
<styleSheet xmlns="http://schemas.openxmlformats.org/spreadsheetml/2006/main">
  <numFmts count="5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* #,##0_-;\-* #,##0_-;_-* &quot;-&quot;_-;_-@_-"/>
    <numFmt numFmtId="176" formatCode="_-&quot;S/.&quot;* #,##0.00_-;\-&quot;S/.&quot;* #,##0.00_-;_-&quot;S/.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Q&quot;#,##0_);\(&quot;Q&quot;#,##0\)"/>
    <numFmt numFmtId="187" formatCode="&quot;Q&quot;#,##0_);[Red]\(&quot;Q&quot;#,##0\)"/>
    <numFmt numFmtId="188" formatCode="&quot;Q&quot;#,##0.00_);\(&quot;Q&quot;#,##0.00\)"/>
    <numFmt numFmtId="189" formatCode="&quot;Q&quot;#,##0.00_);[Red]\(&quot;Q&quot;#,##0.00\)"/>
    <numFmt numFmtId="190" formatCode="_(&quot;Q&quot;* #,##0_);_(&quot;Q&quot;* \(#,##0\);_(&quot;Q&quot;* &quot;-&quot;_);_(@_)"/>
    <numFmt numFmtId="191" formatCode="_(* #,##0_);_(* \(#,##0\);_(* &quot;-&quot;_);_(@_)"/>
    <numFmt numFmtId="192" formatCode="_(&quot;Q&quot;* #,##0.00_);_(&quot;Q&quot;* \(#,##0.00\);_(&quot;Q&quot;* &quot;-&quot;??_);_(@_)"/>
    <numFmt numFmtId="193" formatCode="_(* #,##0.00_);_(* \(#,##0.00\);_(* &quot;-&quot;??_);_(@_)"/>
    <numFmt numFmtId="194" formatCode="&quot;S/.&quot;\ #,##0_);\(&quot;S/.&quot;\ #,##0\)"/>
    <numFmt numFmtId="195" formatCode="&quot;S/.&quot;\ #,##0_);[Red]\(&quot;S/.&quot;\ #,##0\)"/>
    <numFmt numFmtId="196" formatCode="&quot;S/.&quot;\ #,##0.00_);\(&quot;S/.&quot;\ #,##0.00\)"/>
    <numFmt numFmtId="197" formatCode="&quot;S/.&quot;\ #,##0.00_);[Red]\(&quot;S/.&quot;\ #,##0.00\)"/>
    <numFmt numFmtId="198" formatCode="_(&quot;S/.&quot;\ * #,##0_);_(&quot;S/.&quot;\ * \(#,##0\);_(&quot;S/.&quot;\ * &quot;-&quot;_);_(@_)"/>
    <numFmt numFmtId="199" formatCode="_(&quot;S/.&quot;\ * #,##0.00_);_(&quot;S/.&quot;\ * \(#,##0.00\);_(&quot;S/.&quot;\ 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"/>
    <numFmt numFmtId="206" formatCode="0.0000"/>
    <numFmt numFmtId="207" formatCode="0.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Black"/>
      <family val="2"/>
    </font>
    <font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u val="single"/>
      <sz val="10"/>
      <name val="Viga"/>
      <family val="0"/>
    </font>
    <font>
      <sz val="9"/>
      <name val="Viga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9"/>
      <name val="Arial Black"/>
      <family val="2"/>
    </font>
    <font>
      <u val="single"/>
      <sz val="9"/>
      <color indexed="48"/>
      <name val="Arial"/>
      <family val="2"/>
    </font>
    <font>
      <b/>
      <sz val="11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 Black"/>
      <family val="2"/>
    </font>
    <font>
      <b/>
      <sz val="10"/>
      <color theme="0"/>
      <name val="Arial Black"/>
      <family val="2"/>
    </font>
    <font>
      <u val="single"/>
      <sz val="9"/>
      <color rgb="FF3333FF"/>
      <name val="Arial"/>
      <family val="2"/>
    </font>
    <font>
      <b/>
      <sz val="11"/>
      <color theme="0"/>
      <name val="Arial Black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F68222"/>
      </left>
      <right style="thin">
        <color rgb="FFF68222"/>
      </right>
      <top style="thin">
        <color rgb="FFF68222"/>
      </top>
      <bottom style="thin">
        <color rgb="FFF682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5" fillId="42" borderId="5" applyNumberFormat="0" applyAlignment="0" applyProtection="0"/>
    <xf numFmtId="0" fontId="4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7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1" applyNumberFormat="0" applyFont="0" applyAlignment="0" applyProtection="0"/>
    <xf numFmtId="0" fontId="1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49" fillId="40" borderId="1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46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57" fillId="54" borderId="2" xfId="71" applyFont="1" applyFill="1" applyBorder="1" applyAlignment="1">
      <alignment horizontal="center" vertical="center" wrapText="1"/>
    </xf>
    <xf numFmtId="0" fontId="57" fillId="54" borderId="2" xfId="71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right" vertical="center" wrapText="1"/>
    </xf>
    <xf numFmtId="2" fontId="27" fillId="0" borderId="19" xfId="0" applyNumberFormat="1" applyFont="1" applyBorder="1" applyAlignment="1">
      <alignment horizontal="center" vertical="center" wrapText="1"/>
    </xf>
    <xf numFmtId="0" fontId="21" fillId="0" borderId="0" xfId="92" applyFont="1" applyBorder="1" applyAlignment="1">
      <alignment vertical="top"/>
      <protection/>
    </xf>
    <xf numFmtId="0" fontId="27" fillId="0" borderId="19" xfId="92" applyFont="1" applyBorder="1" applyAlignment="1">
      <alignment horizontal="right" vertical="center" wrapText="1"/>
      <protection/>
    </xf>
    <xf numFmtId="2" fontId="27" fillId="0" borderId="19" xfId="92" applyNumberFormat="1" applyFont="1" applyBorder="1" applyAlignment="1">
      <alignment horizontal="center" vertical="center" wrapText="1"/>
      <protection/>
    </xf>
    <xf numFmtId="0" fontId="22" fillId="13" borderId="20" xfId="92" applyNumberFormat="1" applyFont="1" applyFill="1" applyBorder="1" applyAlignment="1">
      <alignment horizontal="center" vertical="top" wrapText="1"/>
      <protection/>
    </xf>
    <xf numFmtId="0" fontId="22" fillId="13" borderId="0" xfId="92" applyNumberFormat="1" applyFont="1" applyFill="1" applyBorder="1" applyAlignment="1">
      <alignment horizontal="center" vertical="top" wrapText="1"/>
      <protection/>
    </xf>
    <xf numFmtId="205" fontId="28" fillId="0" borderId="19" xfId="92" applyNumberFormat="1" applyFont="1" applyBorder="1" applyAlignment="1">
      <alignment horizontal="center" vertical="center"/>
      <protection/>
    </xf>
    <xf numFmtId="205" fontId="22" fillId="55" borderId="21" xfId="91" applyNumberFormat="1" applyFont="1" applyFill="1" applyBorder="1" applyAlignment="1">
      <alignment horizontal="center" vertical="center" wrapText="1"/>
      <protection/>
    </xf>
    <xf numFmtId="205" fontId="22" fillId="56" borderId="21" xfId="91" applyNumberFormat="1" applyFont="1" applyFill="1" applyBorder="1" applyAlignment="1">
      <alignment horizontal="center" vertical="center" wrapText="1"/>
      <protection/>
    </xf>
    <xf numFmtId="205" fontId="22" fillId="56" borderId="22" xfId="91" applyNumberFormat="1" applyFont="1" applyFill="1" applyBorder="1" applyAlignment="1">
      <alignment horizontal="center" vertical="center" wrapText="1"/>
      <protection/>
    </xf>
    <xf numFmtId="205" fontId="22" fillId="55" borderId="19" xfId="91" applyNumberFormat="1" applyFont="1" applyFill="1" applyBorder="1" applyAlignment="1">
      <alignment horizontal="center" vertical="center" wrapText="1"/>
      <protection/>
    </xf>
    <xf numFmtId="205" fontId="22" fillId="56" borderId="19" xfId="91" applyNumberFormat="1" applyFont="1" applyFill="1" applyBorder="1" applyAlignment="1">
      <alignment horizontal="center" vertical="center" wrapText="1"/>
      <protection/>
    </xf>
    <xf numFmtId="205" fontId="22" fillId="56" borderId="23" xfId="91" applyNumberFormat="1" applyFont="1" applyFill="1" applyBorder="1" applyAlignment="1">
      <alignment horizontal="center" vertical="center" wrapText="1"/>
      <protection/>
    </xf>
    <xf numFmtId="205" fontId="22" fillId="57" borderId="19" xfId="91" applyNumberFormat="1" applyFont="1" applyFill="1" applyBorder="1" applyAlignment="1">
      <alignment horizontal="center" vertical="center" wrapText="1"/>
      <protection/>
    </xf>
    <xf numFmtId="205" fontId="22" fillId="57" borderId="24" xfId="91" applyNumberFormat="1" applyFont="1" applyFill="1" applyBorder="1" applyAlignment="1">
      <alignment horizontal="center" vertical="center" wrapText="1"/>
      <protection/>
    </xf>
    <xf numFmtId="205" fontId="22" fillId="55" borderId="25" xfId="91" applyNumberFormat="1" applyFont="1" applyFill="1" applyBorder="1" applyAlignment="1">
      <alignment horizontal="center" vertical="center" wrapText="1"/>
      <protection/>
    </xf>
    <xf numFmtId="0" fontId="24" fillId="58" borderId="26" xfId="91" applyFont="1" applyFill="1" applyBorder="1" applyAlignment="1">
      <alignment horizontal="center" vertical="center" wrapText="1"/>
      <protection/>
    </xf>
    <xf numFmtId="205" fontId="24" fillId="55" borderId="26" xfId="91" applyNumberFormat="1" applyFont="1" applyFill="1" applyBorder="1" applyAlignment="1">
      <alignment horizontal="center" vertical="center" wrapText="1"/>
      <protection/>
    </xf>
    <xf numFmtId="205" fontId="24" fillId="56" borderId="27" xfId="91" applyNumberFormat="1" applyFont="1" applyFill="1" applyBorder="1" applyAlignment="1">
      <alignment horizontal="center" vertical="center" wrapText="1"/>
      <protection/>
    </xf>
    <xf numFmtId="0" fontId="22" fillId="13" borderId="19" xfId="91" applyFont="1" applyFill="1" applyBorder="1" applyAlignment="1">
      <alignment horizontal="center" vertical="center" wrapText="1"/>
      <protection/>
    </xf>
    <xf numFmtId="2" fontId="22" fillId="13" borderId="19" xfId="91" applyNumberFormat="1" applyFont="1" applyFill="1" applyBorder="1" applyAlignment="1">
      <alignment horizontal="center" vertical="center" wrapText="1"/>
      <protection/>
    </xf>
    <xf numFmtId="2" fontId="22" fillId="13" borderId="23" xfId="91" applyNumberFormat="1" applyFont="1" applyFill="1" applyBorder="1" applyAlignment="1">
      <alignment horizontal="center" vertical="center" wrapText="1"/>
      <protection/>
    </xf>
    <xf numFmtId="0" fontId="22" fillId="59" borderId="21" xfId="91" applyFont="1" applyFill="1" applyBorder="1" applyAlignment="1">
      <alignment horizontal="center" vertical="center" wrapText="1"/>
      <protection/>
    </xf>
    <xf numFmtId="0" fontId="22" fillId="59" borderId="19" xfId="91" applyFont="1" applyFill="1" applyBorder="1" applyAlignment="1">
      <alignment horizontal="center" vertical="center" wrapText="1"/>
      <protection/>
    </xf>
    <xf numFmtId="0" fontId="23" fillId="13" borderId="19" xfId="92" applyNumberFormat="1" applyFont="1" applyFill="1" applyBorder="1" applyAlignment="1" quotePrefix="1">
      <alignment horizontal="center" vertical="top"/>
      <protection/>
    </xf>
    <xf numFmtId="0" fontId="23" fillId="13" borderId="19" xfId="92" applyNumberFormat="1" applyFont="1" applyFill="1" applyBorder="1" applyAlignment="1">
      <alignment horizontal="center" vertical="top" wrapText="1"/>
      <protection/>
    </xf>
    <xf numFmtId="0" fontId="19" fillId="0" borderId="18" xfId="79" applyBorder="1" applyAlignment="1" applyProtection="1">
      <alignment vertical="center" wrapText="1"/>
      <protection/>
    </xf>
    <xf numFmtId="205" fontId="22" fillId="58" borderId="28" xfId="91" applyNumberFormat="1" applyFont="1" applyFill="1" applyBorder="1" applyAlignment="1">
      <alignment horizontal="center" vertical="center" wrapText="1"/>
      <protection/>
    </xf>
    <xf numFmtId="205" fontId="22" fillId="58" borderId="29" xfId="91" applyNumberFormat="1" applyFont="1" applyFill="1" applyBorder="1" applyAlignment="1">
      <alignment horizontal="center" vertical="center" wrapText="1"/>
      <protection/>
    </xf>
    <xf numFmtId="205" fontId="22" fillId="58" borderId="30" xfId="91" applyNumberFormat="1" applyFont="1" applyFill="1" applyBorder="1" applyAlignment="1">
      <alignment horizontal="center" vertical="center" wrapText="1"/>
      <protection/>
    </xf>
    <xf numFmtId="0" fontId="22" fillId="0" borderId="19" xfId="92" applyFont="1" applyFill="1" applyBorder="1" applyAlignment="1">
      <alignment horizontal="center" vertical="center" wrapText="1"/>
      <protection/>
    </xf>
    <xf numFmtId="0" fontId="28" fillId="13" borderId="19" xfId="92" applyFont="1" applyFill="1" applyBorder="1" applyAlignment="1">
      <alignment horizontal="center" vertical="center" wrapText="1"/>
      <protection/>
    </xf>
    <xf numFmtId="0" fontId="28" fillId="13" borderId="19" xfId="0" applyFont="1" applyFill="1" applyBorder="1" applyAlignment="1">
      <alignment horizontal="center" vertical="center" wrapText="1"/>
    </xf>
    <xf numFmtId="0" fontId="23" fillId="13" borderId="31" xfId="92" applyNumberFormat="1" applyFont="1" applyFill="1" applyBorder="1" applyAlignment="1">
      <alignment horizontal="center" vertical="top" wrapText="1"/>
      <protection/>
    </xf>
    <xf numFmtId="0" fontId="23" fillId="13" borderId="19" xfId="92" applyNumberFormat="1" applyFont="1" applyFill="1" applyBorder="1" applyAlignment="1">
      <alignment horizontal="center" vertical="top" wrapText="1"/>
      <protection/>
    </xf>
    <xf numFmtId="0" fontId="30" fillId="13" borderId="32" xfId="0" applyFont="1" applyFill="1" applyBorder="1" applyAlignment="1">
      <alignment horizontal="centerContinuous" vertical="center"/>
    </xf>
    <xf numFmtId="0" fontId="0" fillId="13" borderId="33" xfId="0" applyFont="1" applyFill="1" applyBorder="1" applyAlignment="1">
      <alignment horizontal="centerContinuous" vertical="center"/>
    </xf>
    <xf numFmtId="0" fontId="31" fillId="0" borderId="0" xfId="79" applyFont="1" applyBorder="1" applyAlignment="1" applyProtection="1">
      <alignment vertical="center"/>
      <protection/>
    </xf>
    <xf numFmtId="0" fontId="32" fillId="0" borderId="0" xfId="92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30" fillId="13" borderId="19" xfId="0" applyFont="1" applyFill="1" applyBorder="1" applyAlignment="1">
      <alignment horizontal="center" vertical="center" wrapText="1"/>
    </xf>
    <xf numFmtId="0" fontId="0" fillId="13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21" fillId="0" borderId="0" xfId="92" applyFont="1" applyBorder="1" applyAlignment="1">
      <alignment vertical="center"/>
      <protection/>
    </xf>
    <xf numFmtId="0" fontId="23" fillId="13" borderId="19" xfId="92" applyNumberFormat="1" applyFont="1" applyFill="1" applyBorder="1" applyAlignment="1" quotePrefix="1">
      <alignment horizontal="center" vertical="center" wrapText="1"/>
      <protection/>
    </xf>
    <xf numFmtId="0" fontId="23" fillId="13" borderId="19" xfId="92" applyNumberFormat="1" applyFont="1" applyFill="1" applyBorder="1" applyAlignment="1">
      <alignment horizontal="center" vertical="center" wrapText="1"/>
      <protection/>
    </xf>
    <xf numFmtId="0" fontId="21" fillId="60" borderId="0" xfId="0" applyFont="1" applyFill="1" applyBorder="1" applyAlignment="1">
      <alignment vertical="center"/>
    </xf>
    <xf numFmtId="0" fontId="21" fillId="0" borderId="19" xfId="92" applyFont="1" applyBorder="1" applyAlignment="1">
      <alignment horizontal="left" vertical="center" wrapText="1"/>
      <protection/>
    </xf>
    <xf numFmtId="0" fontId="21" fillId="0" borderId="34" xfId="92" applyFont="1" applyBorder="1" applyAlignment="1">
      <alignment horizontal="left" vertical="center" wrapText="1"/>
      <protection/>
    </xf>
    <xf numFmtId="0" fontId="21" fillId="60" borderId="19" xfId="0" applyFont="1" applyFill="1" applyBorder="1" applyAlignment="1">
      <alignment horizontal="left" vertical="center" wrapText="1"/>
    </xf>
    <xf numFmtId="0" fontId="22" fillId="0" borderId="19" xfId="92" applyFont="1" applyFill="1" applyBorder="1" applyAlignment="1">
      <alignment horizontal="left" vertical="center" wrapText="1"/>
      <protection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205" fontId="21" fillId="0" borderId="0" xfId="0" applyNumberFormat="1" applyFont="1" applyAlignment="1">
      <alignment vertical="center"/>
    </xf>
    <xf numFmtId="0" fontId="21" fillId="0" borderId="0" xfId="92" applyFont="1" applyFill="1" applyBorder="1" applyAlignment="1">
      <alignment vertical="center"/>
      <protection/>
    </xf>
    <xf numFmtId="0" fontId="21" fillId="0" borderId="0" xfId="92" applyFont="1" applyFill="1" applyBorder="1" applyAlignment="1">
      <alignment horizontal="center" vertical="center"/>
      <protection/>
    </xf>
    <xf numFmtId="0" fontId="21" fillId="0" borderId="0" xfId="92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left" vertical="center" wrapText="1"/>
    </xf>
    <xf numFmtId="0" fontId="0" fillId="0" borderId="19" xfId="92" applyFont="1" applyBorder="1" applyAlignment="1" applyProtection="1">
      <alignment horizontal="center" vertical="center"/>
      <protection locked="0"/>
    </xf>
    <xf numFmtId="0" fontId="22" fillId="0" borderId="19" xfId="92" applyFont="1" applyFill="1" applyBorder="1" applyAlignment="1" applyProtection="1">
      <alignment horizontal="center" vertical="center" wrapText="1"/>
      <protection locked="0"/>
    </xf>
    <xf numFmtId="0" fontId="21" fillId="0" borderId="0" xfId="92" applyFont="1" applyBorder="1" applyAlignment="1" applyProtection="1">
      <alignment vertical="top"/>
      <protection locked="0"/>
    </xf>
    <xf numFmtId="0" fontId="21" fillId="0" borderId="0" xfId="92" applyFont="1" applyFill="1" applyBorder="1" applyAlignment="1">
      <alignment vertical="top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205" fontId="21" fillId="0" borderId="0" xfId="0" applyNumberFormat="1" applyFont="1" applyFill="1" applyAlignment="1">
      <alignment vertical="top"/>
    </xf>
    <xf numFmtId="2" fontId="22" fillId="0" borderId="35" xfId="91" applyNumberFormat="1" applyFont="1" applyFill="1" applyBorder="1" applyAlignment="1" applyProtection="1">
      <alignment horizontal="center" vertical="center" wrapText="1"/>
      <protection locked="0"/>
    </xf>
    <xf numFmtId="2" fontId="22" fillId="0" borderId="34" xfId="91" applyNumberFormat="1" applyFont="1" applyFill="1" applyBorder="1" applyAlignment="1" applyProtection="1">
      <alignment horizontal="center" vertical="center" wrapText="1"/>
      <protection locked="0"/>
    </xf>
    <xf numFmtId="2" fontId="22" fillId="0" borderId="19" xfId="91" applyNumberFormat="1" applyFont="1" applyFill="1" applyBorder="1" applyAlignment="1" applyProtection="1">
      <alignment horizontal="center" vertical="center" wrapText="1"/>
      <protection locked="0"/>
    </xf>
    <xf numFmtId="2" fontId="22" fillId="0" borderId="23" xfId="91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92" applyFont="1" applyFill="1" applyBorder="1" applyAlignment="1">
      <alignment vertical="center"/>
      <protection/>
    </xf>
    <xf numFmtId="0" fontId="21" fillId="0" borderId="34" xfId="92" applyFont="1" applyBorder="1" applyAlignment="1">
      <alignment horizontal="center" vertical="center" wrapText="1"/>
      <protection/>
    </xf>
    <xf numFmtId="0" fontId="21" fillId="0" borderId="19" xfId="92" applyFont="1" applyBorder="1" applyAlignment="1">
      <alignment horizontal="center" vertical="center" wrapText="1"/>
      <protection/>
    </xf>
    <xf numFmtId="0" fontId="21" fillId="0" borderId="19" xfId="92" applyFont="1" applyBorder="1" applyAlignment="1">
      <alignment vertical="top"/>
      <protection/>
    </xf>
    <xf numFmtId="0" fontId="59" fillId="54" borderId="2" xfId="71" applyFont="1" applyFill="1" applyBorder="1" applyAlignment="1">
      <alignment horizontal="center" vertical="center" wrapText="1"/>
    </xf>
    <xf numFmtId="0" fontId="22" fillId="0" borderId="34" xfId="92" applyFont="1" applyFill="1" applyBorder="1" applyAlignment="1">
      <alignment horizontal="center" vertical="center" wrapText="1"/>
      <protection/>
    </xf>
    <xf numFmtId="0" fontId="22" fillId="0" borderId="36" xfId="92" applyFont="1" applyFill="1" applyBorder="1" applyAlignment="1">
      <alignment horizontal="center" vertical="center" wrapText="1"/>
      <protection/>
    </xf>
    <xf numFmtId="0" fontId="22" fillId="0" borderId="19" xfId="92" applyFont="1" applyFill="1" applyBorder="1" applyAlignment="1">
      <alignment horizontal="center" vertical="center" wrapText="1"/>
      <protection/>
    </xf>
    <xf numFmtId="0" fontId="27" fillId="0" borderId="19" xfId="92" applyFont="1" applyFill="1" applyBorder="1" applyAlignment="1">
      <alignment horizontal="right" vertical="center" wrapText="1"/>
      <protection/>
    </xf>
    <xf numFmtId="0" fontId="22" fillId="13" borderId="24" xfId="92" applyFont="1" applyFill="1" applyBorder="1" applyAlignment="1">
      <alignment vertical="top"/>
      <protection/>
    </xf>
    <xf numFmtId="0" fontId="22" fillId="13" borderId="19" xfId="92" applyFont="1" applyFill="1" applyBorder="1" applyAlignment="1">
      <alignment vertical="top"/>
      <protection/>
    </xf>
    <xf numFmtId="0" fontId="23" fillId="13" borderId="24" xfId="92" applyNumberFormat="1" applyFont="1" applyFill="1" applyBorder="1" applyAlignment="1">
      <alignment horizontal="center" vertical="top" wrapText="1"/>
      <protection/>
    </xf>
    <xf numFmtId="0" fontId="23" fillId="13" borderId="37" xfId="92" applyNumberFormat="1" applyFont="1" applyFill="1" applyBorder="1" applyAlignment="1">
      <alignment horizontal="center" vertical="top" wrapText="1"/>
      <protection/>
    </xf>
    <xf numFmtId="0" fontId="21" fillId="0" borderId="34" xfId="92" applyFont="1" applyFill="1" applyBorder="1" applyAlignment="1" applyProtection="1">
      <alignment horizontal="center" vertical="center" wrapText="1"/>
      <protection locked="0"/>
    </xf>
    <xf numFmtId="0" fontId="21" fillId="0" borderId="38" xfId="92" applyFont="1" applyFill="1" applyBorder="1" applyAlignment="1" applyProtection="1">
      <alignment horizontal="center" vertical="center" wrapText="1"/>
      <protection locked="0"/>
    </xf>
    <xf numFmtId="0" fontId="21" fillId="0" borderId="36" xfId="92" applyFont="1" applyFill="1" applyBorder="1" applyAlignment="1" applyProtection="1">
      <alignment horizontal="center" vertical="center" wrapText="1"/>
      <protection locked="0"/>
    </xf>
    <xf numFmtId="0" fontId="27" fillId="0" borderId="34" xfId="92" applyFont="1" applyFill="1" applyBorder="1" applyAlignment="1">
      <alignment horizontal="right" vertical="center" wrapText="1"/>
      <protection/>
    </xf>
    <xf numFmtId="0" fontId="27" fillId="0" borderId="36" xfId="92" applyFont="1" applyFill="1" applyBorder="1" applyAlignment="1">
      <alignment horizontal="right" vertical="center" wrapText="1"/>
      <protection/>
    </xf>
    <xf numFmtId="205" fontId="22" fillId="0" borderId="24" xfId="92" applyNumberFormat="1" applyFont="1" applyBorder="1" applyAlignment="1">
      <alignment horizontal="center" vertical="center"/>
      <protection/>
    </xf>
    <xf numFmtId="205" fontId="22" fillId="0" borderId="31" xfId="92" applyNumberFormat="1" applyFont="1" applyBorder="1" applyAlignment="1">
      <alignment horizontal="center" vertical="center"/>
      <protection/>
    </xf>
    <xf numFmtId="0" fontId="27" fillId="0" borderId="32" xfId="92" applyFont="1" applyBorder="1" applyAlignment="1">
      <alignment horizontal="center" vertical="center" wrapText="1"/>
      <protection/>
    </xf>
    <xf numFmtId="0" fontId="27" fillId="0" borderId="33" xfId="92" applyFont="1" applyBorder="1" applyAlignment="1">
      <alignment horizontal="center" vertical="center" wrapText="1"/>
      <protection/>
    </xf>
    <xf numFmtId="0" fontId="27" fillId="0" borderId="39" xfId="92" applyFont="1" applyBorder="1" applyAlignment="1">
      <alignment horizontal="center" vertical="center" wrapText="1"/>
      <protection/>
    </xf>
    <xf numFmtId="0" fontId="27" fillId="0" borderId="40" xfId="92" applyFont="1" applyBorder="1" applyAlignment="1">
      <alignment horizontal="center" vertical="center" wrapText="1"/>
      <protection/>
    </xf>
    <xf numFmtId="0" fontId="22" fillId="13" borderId="19" xfId="92" applyFont="1" applyFill="1" applyBorder="1" applyAlignment="1">
      <alignment horizontal="center" vertical="top" wrapText="1"/>
      <protection/>
    </xf>
    <xf numFmtId="0" fontId="23" fillId="13" borderId="19" xfId="92" applyFont="1" applyFill="1" applyBorder="1" applyAlignment="1">
      <alignment horizontal="left" vertical="top" wrapText="1"/>
      <protection/>
    </xf>
    <xf numFmtId="0" fontId="21" fillId="0" borderId="19" xfId="92" applyFont="1" applyFill="1" applyBorder="1" applyAlignment="1" applyProtection="1" quotePrefix="1">
      <alignment horizontal="left" vertical="center" wrapText="1"/>
      <protection locked="0"/>
    </xf>
    <xf numFmtId="0" fontId="21" fillId="0" borderId="19" xfId="92" applyFont="1" applyFill="1" applyBorder="1" applyAlignment="1" applyProtection="1">
      <alignment horizontal="left" vertical="center" wrapText="1"/>
      <protection locked="0"/>
    </xf>
    <xf numFmtId="0" fontId="23" fillId="13" borderId="19" xfId="92" applyNumberFormat="1" applyFont="1" applyFill="1" applyBorder="1" applyAlignment="1">
      <alignment horizontal="center" vertical="top"/>
      <protection/>
    </xf>
    <xf numFmtId="0" fontId="23" fillId="13" borderId="32" xfId="92" applyFont="1" applyFill="1" applyBorder="1" applyAlignment="1">
      <alignment horizontal="left" vertical="top" wrapText="1"/>
      <protection/>
    </xf>
    <xf numFmtId="0" fontId="23" fillId="13" borderId="41" xfId="92" applyFont="1" applyFill="1" applyBorder="1" applyAlignment="1">
      <alignment horizontal="left" vertical="top" wrapText="1"/>
      <protection/>
    </xf>
    <xf numFmtId="0" fontId="23" fillId="13" borderId="20" xfId="92" applyFont="1" applyFill="1" applyBorder="1" applyAlignment="1">
      <alignment horizontal="left" vertical="top" wrapText="1"/>
      <protection/>
    </xf>
    <xf numFmtId="0" fontId="23" fillId="13" borderId="0" xfId="92" applyFont="1" applyFill="1" applyBorder="1" applyAlignment="1">
      <alignment horizontal="left" vertical="top" wrapText="1"/>
      <protection/>
    </xf>
    <xf numFmtId="0" fontId="28" fillId="0" borderId="19" xfId="0" applyFont="1" applyBorder="1" applyAlignment="1">
      <alignment horizontal="center" vertical="center" wrapText="1"/>
    </xf>
    <xf numFmtId="0" fontId="21" fillId="0" borderId="34" xfId="92" applyFont="1" applyFill="1" applyBorder="1" applyAlignment="1" applyProtection="1">
      <alignment horizontal="left" vertical="center" wrapText="1"/>
      <protection locked="0"/>
    </xf>
    <xf numFmtId="0" fontId="21" fillId="0" borderId="38" xfId="92" applyFont="1" applyFill="1" applyBorder="1" applyAlignment="1" applyProtection="1">
      <alignment horizontal="left" vertical="center" wrapText="1"/>
      <protection locked="0"/>
    </xf>
    <xf numFmtId="0" fontId="21" fillId="0" borderId="36" xfId="92" applyFont="1" applyFill="1" applyBorder="1" applyAlignment="1" applyProtection="1">
      <alignment horizontal="left" vertical="center" wrapText="1"/>
      <protection locked="0"/>
    </xf>
    <xf numFmtId="0" fontId="23" fillId="13" borderId="34" xfId="92" applyFont="1" applyFill="1" applyBorder="1" applyAlignment="1">
      <alignment horizontal="left" vertical="top" wrapText="1"/>
      <protection/>
    </xf>
    <xf numFmtId="0" fontId="23" fillId="13" borderId="36" xfId="92" applyFont="1" applyFill="1" applyBorder="1" applyAlignment="1">
      <alignment horizontal="left" vertical="top" wrapText="1"/>
      <protection/>
    </xf>
    <xf numFmtId="0" fontId="23" fillId="13" borderId="31" xfId="92" applyNumberFormat="1" applyFont="1" applyFill="1" applyBorder="1" applyAlignment="1">
      <alignment horizontal="center" vertical="top" wrapText="1"/>
      <protection/>
    </xf>
    <xf numFmtId="0" fontId="23" fillId="13" borderId="33" xfId="92" applyFont="1" applyFill="1" applyBorder="1" applyAlignment="1">
      <alignment horizontal="left" vertical="top" wrapText="1"/>
      <protection/>
    </xf>
    <xf numFmtId="0" fontId="23" fillId="13" borderId="39" xfId="92" applyFont="1" applyFill="1" applyBorder="1" applyAlignment="1">
      <alignment horizontal="left" vertical="top" wrapText="1"/>
      <protection/>
    </xf>
    <xf numFmtId="0" fontId="23" fillId="13" borderId="40" xfId="92" applyFont="1" applyFill="1" applyBorder="1" applyAlignment="1">
      <alignment horizontal="left" vertical="top" wrapText="1"/>
      <protection/>
    </xf>
    <xf numFmtId="0" fontId="18" fillId="0" borderId="19" xfId="92" applyFont="1" applyBorder="1" applyAlignment="1" applyProtection="1">
      <alignment horizontal="center" vertical="center" wrapText="1"/>
      <protection locked="0"/>
    </xf>
    <xf numFmtId="0" fontId="22" fillId="0" borderId="38" xfId="92" applyFont="1" applyFill="1" applyBorder="1" applyAlignment="1" applyProtection="1">
      <alignment horizontal="center" vertical="top" wrapText="1"/>
      <protection locked="0"/>
    </xf>
    <xf numFmtId="0" fontId="22" fillId="0" borderId="36" xfId="92" applyFont="1" applyFill="1" applyBorder="1" applyAlignment="1" applyProtection="1">
      <alignment horizontal="center" vertical="top" wrapText="1"/>
      <protection locked="0"/>
    </xf>
    <xf numFmtId="0" fontId="23" fillId="13" borderId="38" xfId="92" applyFont="1" applyFill="1" applyBorder="1" applyAlignment="1">
      <alignment horizontal="left" vertical="top" wrapText="1"/>
      <protection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2" fillId="13" borderId="33" xfId="92" applyFont="1" applyFill="1" applyBorder="1" applyAlignment="1">
      <alignment vertical="top" wrapText="1"/>
      <protection/>
    </xf>
    <xf numFmtId="0" fontId="22" fillId="13" borderId="24" xfId="92" applyFont="1" applyFill="1" applyBorder="1" applyAlignment="1">
      <alignment vertical="top" wrapText="1"/>
      <protection/>
    </xf>
    <xf numFmtId="0" fontId="22" fillId="13" borderId="19" xfId="92" applyFont="1" applyFill="1" applyBorder="1" applyAlignment="1">
      <alignment vertical="top" wrapText="1"/>
      <protection/>
    </xf>
    <xf numFmtId="0" fontId="22" fillId="13" borderId="19" xfId="92" applyFont="1" applyFill="1" applyBorder="1" applyAlignment="1">
      <alignment horizontal="center" vertical="center" wrapText="1"/>
      <protection/>
    </xf>
    <xf numFmtId="0" fontId="18" fillId="0" borderId="34" xfId="92" applyFont="1" applyBorder="1" applyAlignment="1" applyProtection="1">
      <alignment horizontal="left" vertical="top" wrapText="1"/>
      <protection locked="0"/>
    </xf>
    <xf numFmtId="0" fontId="18" fillId="0" borderId="38" xfId="92" applyFont="1" applyBorder="1" applyAlignment="1" applyProtection="1">
      <alignment horizontal="left" vertical="top" wrapText="1"/>
      <protection locked="0"/>
    </xf>
    <xf numFmtId="0" fontId="18" fillId="0" borderId="36" xfId="92" applyFont="1" applyBorder="1" applyAlignment="1" applyProtection="1">
      <alignment horizontal="left" vertical="top" wrapText="1"/>
      <protection locked="0"/>
    </xf>
    <xf numFmtId="0" fontId="23" fillId="13" borderId="32" xfId="92" applyFont="1" applyFill="1" applyBorder="1" applyAlignment="1">
      <alignment horizontal="left" vertical="center" wrapText="1"/>
      <protection/>
    </xf>
    <xf numFmtId="0" fontId="23" fillId="13" borderId="41" xfId="92" applyFont="1" applyFill="1" applyBorder="1" applyAlignment="1">
      <alignment horizontal="left" vertical="center" wrapText="1"/>
      <protection/>
    </xf>
    <xf numFmtId="0" fontId="23" fillId="13" borderId="39" xfId="92" applyFont="1" applyFill="1" applyBorder="1" applyAlignment="1">
      <alignment horizontal="left" vertical="center" wrapText="1"/>
      <protection/>
    </xf>
    <xf numFmtId="0" fontId="23" fillId="13" borderId="42" xfId="92" applyFont="1" applyFill="1" applyBorder="1" applyAlignment="1">
      <alignment horizontal="left" vertical="center" wrapText="1"/>
      <protection/>
    </xf>
    <xf numFmtId="0" fontId="27" fillId="0" borderId="19" xfId="92" applyFont="1" applyBorder="1" applyAlignment="1">
      <alignment horizontal="right" vertical="center" wrapText="1"/>
      <protection/>
    </xf>
    <xf numFmtId="0" fontId="23" fillId="13" borderId="24" xfId="92" applyNumberFormat="1" applyFont="1" applyFill="1" applyBorder="1" applyAlignment="1">
      <alignment horizontal="center" vertical="top"/>
      <protection/>
    </xf>
    <xf numFmtId="0" fontId="23" fillId="13" borderId="37" xfId="92" applyNumberFormat="1" applyFont="1" applyFill="1" applyBorder="1" applyAlignment="1">
      <alignment horizontal="center" vertical="top"/>
      <protection/>
    </xf>
    <xf numFmtId="0" fontId="23" fillId="13" borderId="31" xfId="92" applyNumberFormat="1" applyFont="1" applyFill="1" applyBorder="1" applyAlignment="1">
      <alignment horizontal="center" vertical="top"/>
      <protection/>
    </xf>
    <xf numFmtId="0" fontId="24" fillId="13" borderId="32" xfId="92" applyFont="1" applyFill="1" applyBorder="1" applyAlignment="1">
      <alignment horizontal="center" vertical="top" wrapText="1"/>
      <protection/>
    </xf>
    <xf numFmtId="0" fontId="24" fillId="13" borderId="41" xfId="92" applyFont="1" applyFill="1" applyBorder="1" applyAlignment="1">
      <alignment horizontal="center" vertical="top" wrapText="1"/>
      <protection/>
    </xf>
    <xf numFmtId="0" fontId="26" fillId="13" borderId="33" xfId="92" applyFont="1" applyFill="1" applyBorder="1" applyAlignment="1">
      <alignment vertical="top"/>
      <protection/>
    </xf>
    <xf numFmtId="0" fontId="24" fillId="13" borderId="39" xfId="92" applyFont="1" applyFill="1" applyBorder="1" applyAlignment="1">
      <alignment horizontal="center" vertical="top" wrapText="1"/>
      <protection/>
    </xf>
    <xf numFmtId="0" fontId="24" fillId="13" borderId="42" xfId="92" applyFont="1" applyFill="1" applyBorder="1" applyAlignment="1">
      <alignment horizontal="center" vertical="top" wrapText="1"/>
      <protection/>
    </xf>
    <xf numFmtId="0" fontId="24" fillId="13" borderId="40" xfId="92" applyFont="1" applyFill="1" applyBorder="1" applyAlignment="1">
      <alignment horizontal="center" vertical="top" wrapText="1"/>
      <protection/>
    </xf>
    <xf numFmtId="14" fontId="18" fillId="0" borderId="19" xfId="92" applyNumberFormat="1" applyFont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3" fillId="13" borderId="34" xfId="92" applyFont="1" applyFill="1" applyBorder="1" applyAlignment="1">
      <alignment vertical="top" wrapText="1"/>
      <protection/>
    </xf>
    <xf numFmtId="0" fontId="23" fillId="13" borderId="38" xfId="92" applyFont="1" applyFill="1" applyBorder="1" applyAlignment="1">
      <alignment vertical="top" wrapText="1"/>
      <protection/>
    </xf>
    <xf numFmtId="0" fontId="23" fillId="13" borderId="36" xfId="92" applyFont="1" applyFill="1" applyBorder="1" applyAlignment="1">
      <alignment vertical="top" wrapText="1"/>
      <protection/>
    </xf>
    <xf numFmtId="0" fontId="30" fillId="13" borderId="32" xfId="0" applyFont="1" applyFill="1" applyBorder="1" applyAlignment="1">
      <alignment horizontal="center" vertical="center" wrapText="1"/>
    </xf>
    <xf numFmtId="0" fontId="30" fillId="13" borderId="33" xfId="0" applyFont="1" applyFill="1" applyBorder="1" applyAlignment="1">
      <alignment horizontal="center" vertical="center" wrapText="1"/>
    </xf>
    <xf numFmtId="0" fontId="22" fillId="59" borderId="28" xfId="91" applyFont="1" applyFill="1" applyBorder="1" applyAlignment="1">
      <alignment horizontal="center" vertical="center" textRotation="90" wrapText="1"/>
      <protection/>
    </xf>
    <xf numFmtId="0" fontId="22" fillId="59" borderId="29" xfId="91" applyFont="1" applyFill="1" applyBorder="1" applyAlignment="1">
      <alignment horizontal="center" vertical="center" textRotation="90" wrapText="1"/>
      <protection/>
    </xf>
    <xf numFmtId="0" fontId="24" fillId="59" borderId="43" xfId="91" applyFont="1" applyFill="1" applyBorder="1" applyAlignment="1">
      <alignment horizontal="center" vertical="center" wrapText="1"/>
      <protection/>
    </xf>
    <xf numFmtId="0" fontId="24" fillId="59" borderId="44" xfId="91" applyFont="1" applyFill="1" applyBorder="1" applyAlignment="1">
      <alignment horizontal="center" vertical="center" wrapText="1"/>
      <protection/>
    </xf>
    <xf numFmtId="0" fontId="24" fillId="59" borderId="45" xfId="91" applyFont="1" applyFill="1" applyBorder="1" applyAlignment="1">
      <alignment horizontal="center" vertical="center" wrapText="1"/>
      <protection/>
    </xf>
    <xf numFmtId="0" fontId="24" fillId="13" borderId="32" xfId="0" applyFont="1" applyFill="1" applyBorder="1" applyAlignment="1">
      <alignment horizontal="center" vertical="center" wrapText="1"/>
    </xf>
    <xf numFmtId="0" fontId="26" fillId="13" borderId="41" xfId="0" applyFont="1" applyFill="1" applyBorder="1" applyAlignment="1">
      <alignment horizontal="center" vertical="center" wrapText="1"/>
    </xf>
    <xf numFmtId="0" fontId="26" fillId="13" borderId="33" xfId="0" applyFont="1" applyFill="1" applyBorder="1" applyAlignment="1">
      <alignment horizontal="center" vertical="center" wrapText="1"/>
    </xf>
    <xf numFmtId="0" fontId="24" fillId="13" borderId="39" xfId="0" applyFont="1" applyFill="1" applyBorder="1" applyAlignment="1">
      <alignment horizontal="center" vertical="center" wrapText="1"/>
    </xf>
    <xf numFmtId="0" fontId="26" fillId="13" borderId="42" xfId="0" applyFont="1" applyFill="1" applyBorder="1" applyAlignment="1">
      <alignment horizontal="center" vertical="center" wrapText="1"/>
    </xf>
    <xf numFmtId="0" fontId="26" fillId="13" borderId="40" xfId="0" applyFont="1" applyFill="1" applyBorder="1" applyAlignment="1">
      <alignment horizontal="center" vertical="center" wrapText="1"/>
    </xf>
    <xf numFmtId="0" fontId="22" fillId="60" borderId="41" xfId="0" applyFont="1" applyFill="1" applyBorder="1" applyAlignment="1">
      <alignment horizontal="center" vertical="center"/>
    </xf>
    <xf numFmtId="0" fontId="22" fillId="59" borderId="46" xfId="91" applyFont="1" applyFill="1" applyBorder="1" applyAlignment="1">
      <alignment horizontal="center" vertical="center" wrapText="1"/>
      <protection/>
    </xf>
    <xf numFmtId="0" fontId="22" fillId="59" borderId="41" xfId="91" applyFont="1" applyFill="1" applyBorder="1" applyAlignment="1">
      <alignment horizontal="center" vertical="center" wrapText="1"/>
      <protection/>
    </xf>
    <xf numFmtId="0" fontId="22" fillId="59" borderId="33" xfId="91" applyFont="1" applyFill="1" applyBorder="1" applyAlignment="1">
      <alignment horizontal="center" vertical="center" wrapText="1"/>
      <protection/>
    </xf>
    <xf numFmtId="0" fontId="22" fillId="59" borderId="47" xfId="91" applyFont="1" applyFill="1" applyBorder="1" applyAlignment="1">
      <alignment horizontal="center" vertical="center" wrapText="1"/>
      <protection/>
    </xf>
    <xf numFmtId="0" fontId="22" fillId="59" borderId="42" xfId="91" applyFont="1" applyFill="1" applyBorder="1" applyAlignment="1">
      <alignment horizontal="center" vertical="center" wrapText="1"/>
      <protection/>
    </xf>
    <xf numFmtId="0" fontId="22" fillId="59" borderId="40" xfId="91" applyFont="1" applyFill="1" applyBorder="1" applyAlignment="1">
      <alignment horizontal="center" vertical="center" wrapText="1"/>
      <protection/>
    </xf>
    <xf numFmtId="0" fontId="21" fillId="0" borderId="41" xfId="92" applyFont="1" applyBorder="1" applyAlignment="1">
      <alignment horizontal="center" vertical="center" wrapText="1"/>
      <protection/>
    </xf>
    <xf numFmtId="0" fontId="24" fillId="13" borderId="19" xfId="92" applyFont="1" applyFill="1" applyBorder="1" applyAlignment="1">
      <alignment horizontal="center" vertical="center" wrapText="1"/>
      <protection/>
    </xf>
    <xf numFmtId="0" fontId="23" fillId="13" borderId="34" xfId="92" applyNumberFormat="1" applyFont="1" applyFill="1" applyBorder="1" applyAlignment="1">
      <alignment horizontal="center" vertical="center" wrapText="1"/>
      <protection/>
    </xf>
    <xf numFmtId="0" fontId="23" fillId="13" borderId="38" xfId="92" applyNumberFormat="1" applyFont="1" applyFill="1" applyBorder="1" applyAlignment="1">
      <alignment horizontal="center" vertical="center" wrapText="1"/>
      <protection/>
    </xf>
    <xf numFmtId="0" fontId="23" fillId="13" borderId="36" xfId="92" applyNumberFormat="1" applyFont="1" applyFill="1" applyBorder="1" applyAlignment="1">
      <alignment horizontal="center" vertical="center" wrapText="1"/>
      <protection/>
    </xf>
    <xf numFmtId="0" fontId="18" fillId="0" borderId="34" xfId="92" applyFont="1" applyBorder="1" applyAlignment="1">
      <alignment horizontal="center" vertical="center" wrapText="1"/>
      <protection/>
    </xf>
    <xf numFmtId="0" fontId="18" fillId="0" borderId="36" xfId="92" applyFont="1" applyBorder="1" applyAlignment="1">
      <alignment horizontal="center" vertical="center" wrapText="1"/>
      <protection/>
    </xf>
    <xf numFmtId="14" fontId="18" fillId="0" borderId="34" xfId="92" applyNumberFormat="1" applyFont="1" applyBorder="1" applyAlignment="1">
      <alignment horizontal="center" vertical="center" wrapText="1"/>
      <protection/>
    </xf>
    <xf numFmtId="0" fontId="22" fillId="13" borderId="32" xfId="92" applyFont="1" applyFill="1" applyBorder="1" applyAlignment="1">
      <alignment horizontal="left" vertical="center" wrapText="1"/>
      <protection/>
    </xf>
    <xf numFmtId="0" fontId="22" fillId="13" borderId="33" xfId="92" applyFont="1" applyFill="1" applyBorder="1" applyAlignment="1">
      <alignment horizontal="left" vertical="center" wrapText="1"/>
      <protection/>
    </xf>
    <xf numFmtId="0" fontId="22" fillId="13" borderId="39" xfId="92" applyFont="1" applyFill="1" applyBorder="1" applyAlignment="1">
      <alignment horizontal="left" vertical="center" wrapText="1"/>
      <protection/>
    </xf>
    <xf numFmtId="0" fontId="22" fillId="13" borderId="40" xfId="92" applyFont="1" applyFill="1" applyBorder="1" applyAlignment="1">
      <alignment horizontal="left" vertical="center" wrapText="1"/>
      <protection/>
    </xf>
    <xf numFmtId="0" fontId="23" fillId="13" borderId="19" xfId="92" applyNumberFormat="1" applyFont="1" applyFill="1" applyBorder="1" applyAlignment="1">
      <alignment horizontal="center" vertical="center" wrapText="1"/>
      <protection/>
    </xf>
    <xf numFmtId="0" fontId="21" fillId="0" borderId="34" xfId="92" applyFont="1" applyBorder="1" applyAlignment="1">
      <alignment horizontal="left" vertical="center" wrapText="1"/>
      <protection/>
    </xf>
    <xf numFmtId="0" fontId="21" fillId="0" borderId="38" xfId="92" applyFont="1" applyBorder="1" applyAlignment="1">
      <alignment horizontal="left" vertical="center" wrapText="1"/>
      <protection/>
    </xf>
    <xf numFmtId="0" fontId="21" fillId="0" borderId="36" xfId="92" applyFont="1" applyBorder="1" applyAlignment="1">
      <alignment horizontal="left" vertical="center" wrapText="1"/>
      <protection/>
    </xf>
    <xf numFmtId="0" fontId="27" fillId="0" borderId="34" xfId="92" applyFont="1" applyBorder="1" applyAlignment="1">
      <alignment horizontal="center" vertical="center" wrapText="1"/>
      <protection/>
    </xf>
    <xf numFmtId="0" fontId="27" fillId="0" borderId="38" xfId="92" applyFont="1" applyBorder="1" applyAlignment="1">
      <alignment horizontal="center" vertical="center" wrapText="1"/>
      <protection/>
    </xf>
    <xf numFmtId="0" fontId="27" fillId="0" borderId="36" xfId="92" applyFont="1" applyBorder="1" applyAlignment="1">
      <alignment horizontal="center" vertical="center" wrapText="1"/>
      <protection/>
    </xf>
    <xf numFmtId="0" fontId="27" fillId="0" borderId="34" xfId="92" applyFont="1" applyBorder="1" applyAlignment="1">
      <alignment horizontal="left" vertical="center" wrapText="1"/>
      <protection/>
    </xf>
    <xf numFmtId="0" fontId="27" fillId="0" borderId="38" xfId="92" applyFont="1" applyBorder="1" applyAlignment="1">
      <alignment horizontal="left" vertical="center" wrapText="1"/>
      <protection/>
    </xf>
    <xf numFmtId="0" fontId="27" fillId="0" borderId="36" xfId="92" applyFont="1" applyBorder="1" applyAlignment="1">
      <alignment horizontal="left" vertical="center" wrapText="1"/>
      <protection/>
    </xf>
    <xf numFmtId="0" fontId="22" fillId="13" borderId="19" xfId="92" applyFont="1" applyFill="1" applyBorder="1" applyAlignment="1">
      <alignment horizontal="left"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 2" xfId="89"/>
    <cellStyle name="Normal 2 2" xfId="90"/>
    <cellStyle name="Normal 2 2 2" xfId="91"/>
    <cellStyle name="Normal 3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Listado!A1" /><Relationship Id="rId2" Type="http://schemas.openxmlformats.org/officeDocument/2006/relationships/hyperlink" Target="#Listad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Lista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Listad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19050</xdr:rowOff>
    </xdr:from>
    <xdr:to>
      <xdr:col>10</xdr:col>
      <xdr:colOff>381000</xdr:colOff>
      <xdr:row>1</xdr:row>
      <xdr:rowOff>114300</xdr:rowOff>
    </xdr:to>
    <xdr:sp>
      <xdr:nvSpPr>
        <xdr:cNvPr id="1" name="14 Flecha izquierda">
          <a:hlinkClick r:id="rId1"/>
        </xdr:cNvPr>
        <xdr:cNvSpPr>
          <a:spLocks/>
        </xdr:cNvSpPr>
      </xdr:nvSpPr>
      <xdr:spPr>
        <a:xfrm>
          <a:off x="6353175" y="19050"/>
          <a:ext cx="381000" cy="323850"/>
        </a:xfrm>
        <a:prstGeom prst="leftArrow">
          <a:avLst>
            <a:gd name="adj" fmla="val -86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752475</xdr:colOff>
      <xdr:row>0</xdr:row>
      <xdr:rowOff>0</xdr:rowOff>
    </xdr:from>
    <xdr:to>
      <xdr:col>10</xdr:col>
      <xdr:colOff>371475</xdr:colOff>
      <xdr:row>1</xdr:row>
      <xdr:rowOff>95250</xdr:rowOff>
    </xdr:to>
    <xdr:sp>
      <xdr:nvSpPr>
        <xdr:cNvPr id="2" name="14 Flecha izquierda">
          <a:hlinkClick r:id="rId2"/>
        </xdr:cNvPr>
        <xdr:cNvSpPr>
          <a:spLocks/>
        </xdr:cNvSpPr>
      </xdr:nvSpPr>
      <xdr:spPr>
        <a:xfrm>
          <a:off x="6343650" y="0"/>
          <a:ext cx="381000" cy="323850"/>
        </a:xfrm>
        <a:prstGeom prst="leftArrow">
          <a:avLst>
            <a:gd name="adj" fmla="val -86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0</xdr:rowOff>
    </xdr:from>
    <xdr:to>
      <xdr:col>9</xdr:col>
      <xdr:colOff>476250</xdr:colOff>
      <xdr:row>1</xdr:row>
      <xdr:rowOff>95250</xdr:rowOff>
    </xdr:to>
    <xdr:sp>
      <xdr:nvSpPr>
        <xdr:cNvPr id="1" name="14 Flecha izquierda">
          <a:hlinkClick r:id="rId1"/>
        </xdr:cNvPr>
        <xdr:cNvSpPr>
          <a:spLocks/>
        </xdr:cNvSpPr>
      </xdr:nvSpPr>
      <xdr:spPr>
        <a:xfrm>
          <a:off x="9620250" y="0"/>
          <a:ext cx="390525" cy="323850"/>
        </a:xfrm>
        <a:prstGeom prst="leftArrow">
          <a:avLst>
            <a:gd name="adj" fmla="val -8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0</xdr:row>
      <xdr:rowOff>0</xdr:rowOff>
    </xdr:from>
    <xdr:to>
      <xdr:col>13</xdr:col>
      <xdr:colOff>371475</xdr:colOff>
      <xdr:row>1</xdr:row>
      <xdr:rowOff>95250</xdr:rowOff>
    </xdr:to>
    <xdr:sp>
      <xdr:nvSpPr>
        <xdr:cNvPr id="1" name="14 Flecha izquierda">
          <a:hlinkClick r:id="rId1"/>
        </xdr:cNvPr>
        <xdr:cNvSpPr>
          <a:spLocks/>
        </xdr:cNvSpPr>
      </xdr:nvSpPr>
      <xdr:spPr>
        <a:xfrm>
          <a:off x="12820650" y="0"/>
          <a:ext cx="381000" cy="323850"/>
        </a:xfrm>
        <a:prstGeom prst="leftArrow">
          <a:avLst>
            <a:gd name="adj" fmla="val -865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odriguezg\Downloads\09_xxx_procesogestionriesgos_vx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-%20RIESGO%20DE%20DISE&#209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 Instructivo"/>
      <sheetName val="2 - Identificacion Preliminar"/>
      <sheetName val="3 - Identificacion de riesgos"/>
      <sheetName val="4 - Planificacion y gestión"/>
      <sheetName val="Historico"/>
      <sheetName val="Análisis"/>
      <sheetName val="Matriz de Riesgos"/>
      <sheetName val="Parametros"/>
    </sheetNames>
    <sheetDataSet>
      <sheetData sheetId="7">
        <row r="37">
          <cell r="D37" t="str">
            <v>1 - Cliente</v>
          </cell>
        </row>
        <row r="38">
          <cell r="D38" t="str">
            <v>1 - Usuario final</v>
          </cell>
        </row>
        <row r="39">
          <cell r="D39" t="str">
            <v>1 - Sponsors</v>
          </cell>
        </row>
        <row r="40">
          <cell r="D40" t="str">
            <v>1 - Recursos humanos</v>
          </cell>
        </row>
        <row r="41">
          <cell r="D41" t="str">
            <v>1 - Organización</v>
          </cell>
        </row>
        <row r="42">
          <cell r="D42" t="str">
            <v>1 - Habilidades</v>
          </cell>
        </row>
        <row r="43">
          <cell r="D43" t="str">
            <v>1 - Política</v>
          </cell>
        </row>
        <row r="44">
          <cell r="D44" t="str">
            <v>1 - Motivación</v>
          </cell>
        </row>
        <row r="45">
          <cell r="D45" t="str">
            <v>2 - Misión y Objetivos</v>
          </cell>
        </row>
        <row r="46">
          <cell r="D46" t="str">
            <v>2 - Toma de decisiones</v>
          </cell>
        </row>
        <row r="47">
          <cell r="D47" t="str">
            <v>2 - Características del proyecto</v>
          </cell>
        </row>
        <row r="48">
          <cell r="D48" t="str">
            <v>2 - Presupuesto, Costos y Cronograma</v>
          </cell>
        </row>
        <row r="49">
          <cell r="D49" t="str">
            <v>2 - Requerimientos</v>
          </cell>
        </row>
        <row r="50">
          <cell r="D50" t="str">
            <v>2 - Diseño</v>
          </cell>
        </row>
        <row r="51">
          <cell r="D51" t="str">
            <v>2 - Desarrollo</v>
          </cell>
        </row>
        <row r="52">
          <cell r="D52" t="str">
            <v>2 - Testing</v>
          </cell>
        </row>
        <row r="53">
          <cell r="D53" t="str">
            <v>3 - Seguridad</v>
          </cell>
        </row>
        <row r="54">
          <cell r="D54" t="str">
            <v>3 - Ambiente de Desarrollo y Testing</v>
          </cell>
        </row>
        <row r="55">
          <cell r="D55" t="str">
            <v>3 - Herramientas</v>
          </cell>
        </row>
        <row r="56">
          <cell r="D56" t="str">
            <v>3 - Distribución</v>
          </cell>
        </row>
        <row r="57">
          <cell r="D57" t="str">
            <v>3 - Soporte Técnico</v>
          </cell>
        </row>
        <row r="58">
          <cell r="D58" t="str">
            <v>3 - Ambiente Operativo</v>
          </cell>
        </row>
        <row r="59">
          <cell r="D59" t="str">
            <v>3 - Disponibilidad</v>
          </cell>
        </row>
        <row r="60">
          <cell r="D60" t="str">
            <v>4 - Legal</v>
          </cell>
        </row>
        <row r="61">
          <cell r="D61" t="str">
            <v>4 - Marco regulatorio</v>
          </cell>
        </row>
        <row r="62">
          <cell r="D62" t="str">
            <v>4 - Competencia</v>
          </cell>
        </row>
        <row r="63">
          <cell r="D63" t="str">
            <v>4 - Económico</v>
          </cell>
        </row>
        <row r="64">
          <cell r="D64" t="str">
            <v>4 - Tecnología</v>
          </cell>
        </row>
        <row r="65">
          <cell r="D65" t="str">
            <v>4 - Negocio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F-1. IDENTIFIC, ANALISIS, RESP."/>
      <sheetName val="F.Instr (1)"/>
      <sheetName val="F-2. MATRIZ PROB E IMPACTO."/>
      <sheetName val="F-3. ASIGNACION RIESGOS "/>
      <sheetName val="F.Instr (3)"/>
    </sheetNames>
    <sheetDataSet>
      <sheetData sheetId="1">
        <row r="4">
          <cell r="F4">
            <v>43626</v>
          </cell>
        </row>
        <row r="5">
          <cell r="F5" t="str">
            <v>“RECONSTRUCCION CALLE CP SANTA FE DE VERACRUZ,DISTRITO DE CERRO AZUL,PROVINCIA DE CAÑETE-LIMA"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7" sqref="B27"/>
    </sheetView>
  </sheetViews>
  <sheetFormatPr defaultColWidth="11.421875" defaultRowHeight="23.25" customHeight="1"/>
  <cols>
    <col min="1" max="1" width="14.57421875" style="2" customWidth="1"/>
    <col min="2" max="2" width="79.28125" style="3" customWidth="1"/>
    <col min="3" max="16384" width="11.421875" style="2" customWidth="1"/>
  </cols>
  <sheetData>
    <row r="1" spans="1:2" s="1" customFormat="1" ht="23.25" customHeight="1">
      <c r="A1" s="86" t="s">
        <v>51</v>
      </c>
      <c r="B1" s="86"/>
    </row>
    <row r="2" spans="1:2" s="1" customFormat="1" ht="23.25" customHeight="1">
      <c r="A2" s="4"/>
      <c r="B2" s="5"/>
    </row>
    <row r="3" spans="1:2" s="1" customFormat="1" ht="25.5" customHeight="1">
      <c r="A3" s="7" t="s">
        <v>0</v>
      </c>
      <c r="B3" s="8" t="s">
        <v>1</v>
      </c>
    </row>
    <row r="4" spans="1:2" s="1" customFormat="1" ht="23.25" customHeight="1">
      <c r="A4" s="6" t="s">
        <v>2</v>
      </c>
      <c r="B4" s="36" t="s">
        <v>70</v>
      </c>
    </row>
    <row r="5" spans="1:2" s="1" customFormat="1" ht="23.25" customHeight="1">
      <c r="A5" s="6" t="s">
        <v>3</v>
      </c>
      <c r="B5" s="36" t="s">
        <v>25</v>
      </c>
    </row>
    <row r="6" spans="1:2" s="1" customFormat="1" ht="23.25" customHeight="1">
      <c r="A6" s="6" t="s">
        <v>8</v>
      </c>
      <c r="B6" s="36" t="s">
        <v>71</v>
      </c>
    </row>
    <row r="7" spans="1:4" ht="23.25" customHeight="1">
      <c r="A7"/>
      <c r="B7"/>
      <c r="C7"/>
      <c r="D7"/>
    </row>
  </sheetData>
  <sheetProtection/>
  <mergeCells count="1">
    <mergeCell ref="A1:B1"/>
  </mergeCells>
  <dataValidations count="1">
    <dataValidation allowBlank="1" showInputMessage="1" showErrorMessage="1" promptTitle="¡IMPORTANTE!" prompt="Hacer click en el nombre del Formato para visualizarlo" sqref="A1:B1"/>
  </dataValidations>
  <hyperlinks>
    <hyperlink ref="B4" location="'F-1. IDENTIFIC, ANALISIS, RESP.'!A1" display="IDENTIFICACION ANALISIS Y RESPUESTA A LOS RIESGOS "/>
    <hyperlink ref="B5" location="'F-2. MATRIZ PROB E IMPACTO.'!A1" display="MATRIZ DE PROBABILIDAD E IMPACTO"/>
    <hyperlink ref="B6" location="'F-3. ASIGNACION RIESGOS '!A1" display="ASIGNACIÓN DE RIESGOS"/>
  </hyperlinks>
  <printOptions horizontalCentered="1"/>
  <pageMargins left="0.4724409448818898" right="0.31496062992125984" top="0.6299212598425197" bottom="0.4724409448818898" header="0.31496062992125984" footer="0.31496062992125984"/>
  <pageSetup horizontalDpi="600" verticalDpi="600" orientation="portrait" paperSize="9" r:id="rId1"/>
  <ignoredErrors>
    <ignoredError sqref="A4: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7"/>
  <sheetViews>
    <sheetView zoomScaleSheetLayoutView="100" workbookViewId="0" topLeftCell="A1">
      <pane ySplit="2" topLeftCell="A27" activePane="bottomLeft" state="frozen"/>
      <selection pane="topLeft" activeCell="A1" sqref="A1"/>
      <selection pane="bottomLeft" activeCell="I30" sqref="A1:I30"/>
    </sheetView>
  </sheetViews>
  <sheetFormatPr defaultColWidth="11.421875" defaultRowHeight="12.75"/>
  <cols>
    <col min="1" max="1" width="4.7109375" style="11" customWidth="1"/>
    <col min="2" max="2" width="4.28125" style="11" customWidth="1"/>
    <col min="3" max="3" width="13.8515625" style="11" customWidth="1"/>
    <col min="4" max="4" width="11.28125" style="11" customWidth="1"/>
    <col min="5" max="5" width="10.57421875" style="11" customWidth="1"/>
    <col min="6" max="6" width="4.28125" style="11" customWidth="1"/>
    <col min="7" max="7" width="8.00390625" style="11" customWidth="1"/>
    <col min="8" max="8" width="12.57421875" style="11" customWidth="1"/>
    <col min="9" max="9" width="14.28125" style="11" customWidth="1"/>
    <col min="10" max="16384" width="11.421875" style="73" customWidth="1"/>
  </cols>
  <sheetData>
    <row r="1" spans="1:10" ht="18" customHeight="1">
      <c r="A1" s="148" t="s">
        <v>53</v>
      </c>
      <c r="B1" s="149"/>
      <c r="C1" s="149"/>
      <c r="D1" s="149"/>
      <c r="E1" s="149"/>
      <c r="F1" s="149"/>
      <c r="G1" s="149"/>
      <c r="H1" s="149"/>
      <c r="I1" s="150"/>
      <c r="J1" s="82" t="s">
        <v>4</v>
      </c>
    </row>
    <row r="2" spans="1:9" ht="18" customHeight="1">
      <c r="A2" s="151" t="s">
        <v>85</v>
      </c>
      <c r="B2" s="152"/>
      <c r="C2" s="152"/>
      <c r="D2" s="152"/>
      <c r="E2" s="152"/>
      <c r="F2" s="152"/>
      <c r="G2" s="152"/>
      <c r="H2" s="152"/>
      <c r="I2" s="153"/>
    </row>
    <row r="3" spans="1:9" ht="18" customHeight="1">
      <c r="A3" s="136">
        <v>1</v>
      </c>
      <c r="B3" s="140" t="s">
        <v>5</v>
      </c>
      <c r="C3" s="141"/>
      <c r="D3" s="144" t="s">
        <v>6</v>
      </c>
      <c r="E3" s="144"/>
      <c r="F3" s="125">
        <v>3</v>
      </c>
      <c r="G3" s="125"/>
      <c r="H3" s="125"/>
      <c r="I3" s="125"/>
    </row>
    <row r="4" spans="1:9" ht="18.75" customHeight="1">
      <c r="A4" s="136"/>
      <c r="B4" s="142"/>
      <c r="C4" s="143"/>
      <c r="D4" s="144" t="s">
        <v>7</v>
      </c>
      <c r="E4" s="144"/>
      <c r="F4" s="154">
        <f>+'[2]F-1. IDENTIFIC, ANALISIS, RESP.'!$F$4:$I$4</f>
        <v>43626</v>
      </c>
      <c r="G4" s="125"/>
      <c r="H4" s="125"/>
      <c r="I4" s="125"/>
    </row>
    <row r="5" spans="1:9" s="74" customFormat="1" ht="60" customHeight="1">
      <c r="A5" s="136">
        <v>2</v>
      </c>
      <c r="B5" s="140" t="s">
        <v>13</v>
      </c>
      <c r="C5" s="141"/>
      <c r="D5" s="144" t="s">
        <v>14</v>
      </c>
      <c r="E5" s="144"/>
      <c r="F5" s="137" t="str">
        <f>+'[2]F-1. IDENTIFIC, ANALISIS, RESP.'!$F$5:$I$5</f>
        <v>“RECONSTRUCCION CALLE CP SANTA FE DE VERACRUZ,DISTRITO DE CERRO AZUL,PROVINCIA DE CAÑETE-LIMA"</v>
      </c>
      <c r="G5" s="138"/>
      <c r="H5" s="138"/>
      <c r="I5" s="139"/>
    </row>
    <row r="6" spans="1:9" s="74" customFormat="1" ht="25.5" customHeight="1">
      <c r="A6" s="136"/>
      <c r="B6" s="142"/>
      <c r="C6" s="143"/>
      <c r="D6" s="144" t="s">
        <v>15</v>
      </c>
      <c r="E6" s="144"/>
      <c r="F6" s="125" t="s">
        <v>109</v>
      </c>
      <c r="G6" s="125"/>
      <c r="H6" s="125"/>
      <c r="I6" s="125"/>
    </row>
    <row r="7" spans="1:9" ht="12" customHeight="1">
      <c r="A7" s="106">
        <v>3</v>
      </c>
      <c r="B7" s="133" t="s">
        <v>21</v>
      </c>
      <c r="C7" s="134"/>
      <c r="D7" s="134"/>
      <c r="E7" s="134"/>
      <c r="F7" s="135"/>
      <c r="G7" s="135"/>
      <c r="H7" s="135"/>
      <c r="I7" s="135"/>
    </row>
    <row r="8" spans="1:9" ht="21.75" customHeight="1">
      <c r="A8" s="106"/>
      <c r="B8" s="34">
        <v>3.1</v>
      </c>
      <c r="C8" s="107" t="s">
        <v>16</v>
      </c>
      <c r="D8" s="107"/>
      <c r="E8" s="126" t="s">
        <v>100</v>
      </c>
      <c r="F8" s="126"/>
      <c r="G8" s="126"/>
      <c r="H8" s="126"/>
      <c r="I8" s="127"/>
    </row>
    <row r="9" spans="1:9" ht="38.25" customHeight="1">
      <c r="A9" s="106"/>
      <c r="B9" s="35">
        <v>3.2</v>
      </c>
      <c r="C9" s="107" t="s">
        <v>56</v>
      </c>
      <c r="D9" s="107"/>
      <c r="E9" s="126" t="s">
        <v>103</v>
      </c>
      <c r="F9" s="126"/>
      <c r="G9" s="126"/>
      <c r="H9" s="126"/>
      <c r="I9" s="127"/>
    </row>
    <row r="10" spans="1:9" ht="46.5" customHeight="1">
      <c r="A10" s="106"/>
      <c r="B10" s="110">
        <v>3.3</v>
      </c>
      <c r="C10" s="111" t="s">
        <v>17</v>
      </c>
      <c r="D10" s="112"/>
      <c r="E10" s="90" t="s">
        <v>18</v>
      </c>
      <c r="F10" s="90"/>
      <c r="G10" s="95" t="s">
        <v>102</v>
      </c>
      <c r="H10" s="96"/>
      <c r="I10" s="97"/>
    </row>
    <row r="11" spans="1:9" ht="35.25" customHeight="1">
      <c r="A11" s="106"/>
      <c r="B11" s="110"/>
      <c r="C11" s="113"/>
      <c r="D11" s="114"/>
      <c r="E11" s="98" t="s">
        <v>19</v>
      </c>
      <c r="F11" s="99"/>
      <c r="G11" s="95" t="s">
        <v>101</v>
      </c>
      <c r="H11" s="96"/>
      <c r="I11" s="97"/>
    </row>
    <row r="12" spans="1:9" ht="29.25" customHeight="1">
      <c r="A12" s="106"/>
      <c r="B12" s="110"/>
      <c r="C12" s="113"/>
      <c r="D12" s="114"/>
      <c r="E12" s="90" t="s">
        <v>20</v>
      </c>
      <c r="F12" s="90"/>
      <c r="G12" s="95"/>
      <c r="H12" s="96"/>
      <c r="I12" s="97"/>
    </row>
    <row r="13" spans="1:9" ht="12.75" customHeight="1">
      <c r="A13" s="106">
        <v>4</v>
      </c>
      <c r="B13" s="91" t="s">
        <v>22</v>
      </c>
      <c r="C13" s="91"/>
      <c r="D13" s="91"/>
      <c r="E13" s="91"/>
      <c r="F13" s="92"/>
      <c r="G13" s="92"/>
      <c r="H13" s="92"/>
      <c r="I13" s="92"/>
    </row>
    <row r="14" spans="1:9" ht="23.25" customHeight="1">
      <c r="A14" s="106"/>
      <c r="B14" s="93">
        <v>4.1</v>
      </c>
      <c r="C14" s="119" t="s">
        <v>23</v>
      </c>
      <c r="D14" s="128"/>
      <c r="E14" s="128"/>
      <c r="F14" s="93">
        <v>4.2</v>
      </c>
      <c r="G14" s="119" t="s">
        <v>24</v>
      </c>
      <c r="H14" s="128"/>
      <c r="I14" s="120"/>
    </row>
    <row r="15" spans="1:9" ht="25.5" customHeight="1">
      <c r="A15" s="106"/>
      <c r="B15" s="94"/>
      <c r="C15" s="12" t="s">
        <v>36</v>
      </c>
      <c r="D15" s="13">
        <f>+'F-2. MATRIZ PROB E IMPACTO.'!C11</f>
        <v>0.1</v>
      </c>
      <c r="E15" s="70"/>
      <c r="F15" s="94"/>
      <c r="G15" s="9" t="s">
        <v>32</v>
      </c>
      <c r="H15" s="10">
        <f>+'F-2. MATRIZ PROB E IMPACTO.'!D12</f>
        <v>0.05</v>
      </c>
      <c r="I15" s="70"/>
    </row>
    <row r="16" spans="1:9" ht="25.5" customHeight="1">
      <c r="A16" s="106"/>
      <c r="B16" s="94"/>
      <c r="C16" s="12" t="s">
        <v>30</v>
      </c>
      <c r="D16" s="13">
        <f>+'F-2. MATRIZ PROB E IMPACTO.'!C10</f>
        <v>0.3</v>
      </c>
      <c r="E16" s="70" t="s">
        <v>99</v>
      </c>
      <c r="F16" s="94"/>
      <c r="G16" s="9" t="s">
        <v>33</v>
      </c>
      <c r="H16" s="10">
        <f>+'F-2. MATRIZ PROB E IMPACTO.'!E12</f>
        <v>0.1</v>
      </c>
      <c r="I16" s="70" t="s">
        <v>99</v>
      </c>
    </row>
    <row r="17" spans="1:9" ht="25.5" customHeight="1">
      <c r="A17" s="106"/>
      <c r="B17" s="94"/>
      <c r="C17" s="12" t="s">
        <v>11</v>
      </c>
      <c r="D17" s="13">
        <f>+'F-2. MATRIZ PROB E IMPACTO.'!C9</f>
        <v>0.5</v>
      </c>
      <c r="F17" s="94"/>
      <c r="G17" s="9" t="s">
        <v>34</v>
      </c>
      <c r="H17" s="10">
        <f>+'F-2. MATRIZ PROB E IMPACTO.'!F12</f>
        <v>0.2</v>
      </c>
      <c r="I17" s="85"/>
    </row>
    <row r="18" spans="1:9" ht="25.5" customHeight="1">
      <c r="A18" s="106"/>
      <c r="B18" s="94"/>
      <c r="C18" s="12" t="s">
        <v>31</v>
      </c>
      <c r="D18" s="13">
        <f>+'F-2. MATRIZ PROB E IMPACTO.'!C8</f>
        <v>0.7</v>
      </c>
      <c r="E18" s="70"/>
      <c r="F18" s="94"/>
      <c r="G18" s="9" t="s">
        <v>35</v>
      </c>
      <c r="H18" s="10">
        <f>+'F-2. MATRIZ PROB E IMPACTO.'!G12</f>
        <v>0.4</v>
      </c>
      <c r="I18" s="70"/>
    </row>
    <row r="19" spans="1:9" ht="25.5" customHeight="1">
      <c r="A19" s="106"/>
      <c r="B19" s="94"/>
      <c r="C19" s="9" t="s">
        <v>37</v>
      </c>
      <c r="D19" s="13">
        <f>+'F-2. MATRIZ PROB E IMPACTO.'!C7</f>
        <v>0.9</v>
      </c>
      <c r="E19" s="70"/>
      <c r="F19" s="94"/>
      <c r="G19" s="9" t="s">
        <v>38</v>
      </c>
      <c r="H19" s="10">
        <f>+'F-2. MATRIZ PROB E IMPACTO.'!H12</f>
        <v>0.8</v>
      </c>
      <c r="I19" s="70"/>
    </row>
    <row r="20" spans="1:9" ht="25.5" customHeight="1">
      <c r="A20" s="106"/>
      <c r="B20" s="14"/>
      <c r="C20" s="115">
        <f>_xlfn.IFERROR(INDEX(C15:E19,MATCH(IF(E15&gt;0,E15,IF(#REF!&gt;0,#REF!,IF(E16&gt;0,E16,IF(E18&gt;0,E18,IF(E19&gt;0,E19,""))))),E15:E19,0),1),"")</f>
      </c>
      <c r="D20" s="115"/>
      <c r="E20" s="16">
        <f>_xlfn.IFERROR(INDEX(D15:E19,MATCH(IF(E15&gt;0,E15,IF(E16&gt;0,E16,IF(E17&gt;0,E17,IF(E18&gt;0,E18,IF(E19&gt;0,E19,""))))),E15:E19,0),1),"")</f>
        <v>0.3</v>
      </c>
      <c r="F20" s="15"/>
      <c r="G20" s="115">
        <f>_xlfn.IFERROR(INDEX(G15:I19,MATCH(IF(I15&gt;0,I15,IF(#REF!&gt;0,#REF!,IF(I16&gt;0,I16,IF(I18&gt;0,I18,IF(I19&gt;0,I19,""))))),I15:I19,0),1),"")</f>
      </c>
      <c r="H20" s="115"/>
      <c r="I20" s="16">
        <f>_xlfn.IFERROR(INDEX(H15:I19,MATCH(IF(I15&gt;0,I15,IF(I16&gt;0,I16,IF(I17&gt;0,I17,IF(I18&gt;0,I18,IF(I19&gt;0,I19,""))))),I15:I19,0),1),"")</f>
        <v>0.1</v>
      </c>
    </row>
    <row r="21" spans="1:10" s="76" customFormat="1" ht="14.25" customHeight="1">
      <c r="A21" s="106"/>
      <c r="B21" s="145">
        <v>4.3</v>
      </c>
      <c r="C21" s="159" t="s">
        <v>39</v>
      </c>
      <c r="D21" s="160"/>
      <c r="E21" s="160"/>
      <c r="F21" s="160"/>
      <c r="G21" s="160"/>
      <c r="H21" s="160"/>
      <c r="I21" s="161"/>
      <c r="J21" s="75"/>
    </row>
    <row r="22" spans="1:13" s="76" customFormat="1" ht="24.75" customHeight="1">
      <c r="A22" s="106"/>
      <c r="B22" s="146"/>
      <c r="C22" s="102" t="s">
        <v>45</v>
      </c>
      <c r="D22" s="103"/>
      <c r="E22" s="100">
        <f>+_xlfn.IFERROR(ROUND(E20*I20,3),0)</f>
        <v>0.03</v>
      </c>
      <c r="F22" s="129" t="s">
        <v>46</v>
      </c>
      <c r="G22" s="130"/>
      <c r="H22" s="155" t="str">
        <f>+IF(E22=0,"",IF(AND(E22&gt;=MIN('F-2. MATRIZ PROB E IMPACTO.'!F7:H7,'F-2. MATRIZ PROB E IMPACTO.'!G8:H8,'F-2. MATRIZ PROB E IMPACTO.'!G9:H9,'F-2. MATRIZ PROB E IMPACTO.'!H10),E22&lt;=MAX('F-2. MATRIZ PROB E IMPACTO.'!F7:H7,'F-2. MATRIZ PROB E IMPACTO.'!G8:H8,'F-2. MATRIZ PROB E IMPACTO.'!G9:H9,'F-2. MATRIZ PROB E IMPACTO.'!H10)),"Alta Prioridad",IF(AND(E22&gt;=MIN('F-2. MATRIZ PROB E IMPACTO.'!E7:E8,'F-2. MATRIZ PROB E IMPACTO.'!F8:F10,'F-2. MATRIZ PROB E IMPACTO.'!G10,'F-2. MATRIZ PROB E IMPACTO.'!H11),E22&lt;=MAX('F-2. MATRIZ PROB E IMPACTO.'!E7:E8,'F-2. MATRIZ PROB E IMPACTO.'!F8:F10,'F-2. MATRIZ PROB E IMPACTO.'!G10,'F-2. MATRIZ PROB E IMPACTO.'!H11)),"Prioridad Moderada",IF(AND(E22&gt;=MIN('F-2. MATRIZ PROB E IMPACTO.'!D7:D11,'F-2. MATRIZ PROB E IMPACTO.'!E9:E11,'F-2. MATRIZ PROB E IMPACTO.'!F11,'F-2. MATRIZ PROB E IMPACTO.'!G11),E22&lt;=MAX('F-2. MATRIZ PROB E IMPACTO.'!D7:D11,'F-2. MATRIZ PROB E IMPACTO.'!E9:E11,'F-2. MATRIZ PROB E IMPACTO.'!F11,'F-2. MATRIZ PROB E IMPACTO.'!G11,)),"Baja Prioridad",""))))</f>
        <v>Baja Prioridad</v>
      </c>
      <c r="I22" s="156"/>
      <c r="J22" s="75"/>
      <c r="M22" s="77"/>
    </row>
    <row r="23" spans="1:13" s="76" customFormat="1" ht="24.75" customHeight="1">
      <c r="A23" s="106"/>
      <c r="B23" s="147"/>
      <c r="C23" s="104"/>
      <c r="D23" s="105"/>
      <c r="E23" s="101"/>
      <c r="F23" s="131"/>
      <c r="G23" s="132"/>
      <c r="H23" s="157"/>
      <c r="I23" s="158"/>
      <c r="J23" s="75"/>
      <c r="M23" s="77"/>
    </row>
    <row r="24" spans="1:9" ht="15" customHeight="1">
      <c r="A24" s="106">
        <v>5</v>
      </c>
      <c r="B24" s="92" t="s">
        <v>52</v>
      </c>
      <c r="C24" s="92"/>
      <c r="D24" s="92"/>
      <c r="E24" s="92"/>
      <c r="F24" s="92"/>
      <c r="G24" s="92"/>
      <c r="H24" s="92"/>
      <c r="I24" s="92"/>
    </row>
    <row r="25" spans="1:9" s="74" customFormat="1" ht="24.75" customHeight="1">
      <c r="A25" s="106"/>
      <c r="B25" s="93">
        <v>5.1</v>
      </c>
      <c r="C25" s="111" t="s">
        <v>69</v>
      </c>
      <c r="D25" s="122"/>
      <c r="E25" s="89" t="s">
        <v>47</v>
      </c>
      <c r="F25" s="89"/>
      <c r="G25" s="71"/>
      <c r="H25" s="40" t="s">
        <v>48</v>
      </c>
      <c r="I25" s="71" t="s">
        <v>99</v>
      </c>
    </row>
    <row r="26" spans="1:9" s="74" customFormat="1" ht="24.75" customHeight="1">
      <c r="A26" s="106"/>
      <c r="B26" s="121"/>
      <c r="C26" s="123"/>
      <c r="D26" s="124"/>
      <c r="E26" s="87" t="s">
        <v>72</v>
      </c>
      <c r="F26" s="88"/>
      <c r="G26" s="71"/>
      <c r="H26" s="40" t="s">
        <v>73</v>
      </c>
      <c r="I26" s="71"/>
    </row>
    <row r="27" spans="1:9" s="74" customFormat="1" ht="42" customHeight="1">
      <c r="A27" s="106"/>
      <c r="B27" s="43">
        <v>5.2</v>
      </c>
      <c r="C27" s="119" t="s">
        <v>97</v>
      </c>
      <c r="D27" s="120"/>
      <c r="E27" s="116" t="s">
        <v>104</v>
      </c>
      <c r="F27" s="117"/>
      <c r="G27" s="117"/>
      <c r="H27" s="117"/>
      <c r="I27" s="118"/>
    </row>
    <row r="28" spans="1:9" s="74" customFormat="1" ht="50.25" customHeight="1">
      <c r="A28" s="106"/>
      <c r="B28" s="44">
        <v>5.3</v>
      </c>
      <c r="C28" s="107" t="s">
        <v>68</v>
      </c>
      <c r="D28" s="107"/>
      <c r="E28" s="108" t="s">
        <v>105</v>
      </c>
      <c r="F28" s="109"/>
      <c r="G28" s="109"/>
      <c r="H28" s="109"/>
      <c r="I28" s="109"/>
    </row>
    <row r="29" spans="1:9" ht="12">
      <c r="A29" s="72"/>
      <c r="B29" s="72"/>
      <c r="C29" s="72"/>
      <c r="D29" s="72"/>
      <c r="E29" s="72"/>
      <c r="F29" s="72"/>
      <c r="G29" s="72"/>
      <c r="H29" s="72"/>
      <c r="I29" s="72"/>
    </row>
    <row r="30" spans="1:9" ht="12">
      <c r="A30" s="72"/>
      <c r="B30" s="72"/>
      <c r="C30" s="72"/>
      <c r="D30" s="72"/>
      <c r="E30" s="72"/>
      <c r="F30" s="72"/>
      <c r="G30" s="72"/>
      <c r="H30" s="72"/>
      <c r="I30" s="72"/>
    </row>
    <row r="31" spans="1:9" ht="12">
      <c r="A31" s="72"/>
      <c r="B31" s="72"/>
      <c r="C31" s="72"/>
      <c r="D31" s="72"/>
      <c r="E31" s="72"/>
      <c r="F31" s="72"/>
      <c r="G31" s="72"/>
      <c r="H31" s="72"/>
      <c r="I31" s="72"/>
    </row>
    <row r="32" spans="1:9" ht="12">
      <c r="A32" s="72"/>
      <c r="B32" s="72"/>
      <c r="C32" s="72"/>
      <c r="D32" s="72"/>
      <c r="E32" s="72"/>
      <c r="F32" s="72"/>
      <c r="G32" s="72"/>
      <c r="H32" s="72"/>
      <c r="I32" s="72"/>
    </row>
    <row r="33" spans="1:9" ht="12">
      <c r="A33" s="72"/>
      <c r="B33" s="72"/>
      <c r="C33" s="72"/>
      <c r="D33" s="72"/>
      <c r="E33" s="72"/>
      <c r="F33" s="72"/>
      <c r="G33" s="72"/>
      <c r="H33" s="72"/>
      <c r="I33" s="72"/>
    </row>
    <row r="34" spans="1:2" ht="12">
      <c r="A34" s="72"/>
      <c r="B34" s="72"/>
    </row>
    <row r="35" spans="1:2" ht="28.5" customHeight="1">
      <c r="A35" s="72"/>
      <c r="B35" s="72"/>
    </row>
    <row r="36" spans="1:2" ht="15" customHeight="1">
      <c r="A36" s="72"/>
      <c r="B36" s="72"/>
    </row>
    <row r="37" spans="1:2" ht="15" customHeight="1">
      <c r="A37" s="72"/>
      <c r="B37" s="72"/>
    </row>
  </sheetData>
  <sheetProtection formatCells="0" formatColumns="0" formatRows="0" insertColumns="0" insertRows="0"/>
  <mergeCells count="52">
    <mergeCell ref="H22:I23"/>
    <mergeCell ref="C21:I21"/>
    <mergeCell ref="E12:F12"/>
    <mergeCell ref="G20:H20"/>
    <mergeCell ref="F14:F19"/>
    <mergeCell ref="B24:I24"/>
    <mergeCell ref="A1:I1"/>
    <mergeCell ref="A2:I2"/>
    <mergeCell ref="A3:A4"/>
    <mergeCell ref="D3:E3"/>
    <mergeCell ref="D4:E4"/>
    <mergeCell ref="F4:I4"/>
    <mergeCell ref="A5:A6"/>
    <mergeCell ref="F5:I5"/>
    <mergeCell ref="B5:C6"/>
    <mergeCell ref="D5:E5"/>
    <mergeCell ref="B21:B23"/>
    <mergeCell ref="B3:C4"/>
    <mergeCell ref="A7:A12"/>
    <mergeCell ref="G12:I12"/>
    <mergeCell ref="A13:A23"/>
    <mergeCell ref="D6:E6"/>
    <mergeCell ref="F6:I6"/>
    <mergeCell ref="E8:I8"/>
    <mergeCell ref="C14:E14"/>
    <mergeCell ref="E9:I9"/>
    <mergeCell ref="F3:I3"/>
    <mergeCell ref="F22:G23"/>
    <mergeCell ref="G14:I14"/>
    <mergeCell ref="B7:I7"/>
    <mergeCell ref="C8:D8"/>
    <mergeCell ref="C9:D9"/>
    <mergeCell ref="A24:A28"/>
    <mergeCell ref="C28:D28"/>
    <mergeCell ref="E28:I28"/>
    <mergeCell ref="B10:B12"/>
    <mergeCell ref="C10:D12"/>
    <mergeCell ref="C20:D20"/>
    <mergeCell ref="E27:I27"/>
    <mergeCell ref="C27:D27"/>
    <mergeCell ref="B25:B26"/>
    <mergeCell ref="C25:D26"/>
    <mergeCell ref="E26:F26"/>
    <mergeCell ref="E25:F25"/>
    <mergeCell ref="E10:F10"/>
    <mergeCell ref="B13:I13"/>
    <mergeCell ref="B14:B19"/>
    <mergeCell ref="G11:I11"/>
    <mergeCell ref="E11:F11"/>
    <mergeCell ref="E22:E23"/>
    <mergeCell ref="G10:I10"/>
    <mergeCell ref="C22:D23"/>
  </mergeCells>
  <printOptions horizontalCentered="1"/>
  <pageMargins left="0.2755905511811024" right="0.1968503937007874" top="0.1968503937007874" bottom="0.1968503937007874" header="0.1968503937007874" footer="0.1968503937007874"/>
  <pageSetup cellComments="asDisplayed" horizontalDpi="600" verticalDpi="600" orientation="portrait" paperSize="9" r:id="rId2"/>
  <headerFooter>
    <oddFooter>&amp;C&amp;P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view="pageBreakPreview" zoomScaleSheetLayoutView="100" zoomScalePageLayoutView="0" workbookViewId="0" topLeftCell="A1">
      <selection activeCell="B11" sqref="B11"/>
    </sheetView>
  </sheetViews>
  <sheetFormatPr defaultColWidth="11.421875" defaultRowHeight="12.75"/>
  <cols>
    <col min="1" max="1" width="11.421875" style="54" customWidth="1"/>
    <col min="2" max="2" width="74.57421875" style="49" customWidth="1"/>
    <col min="3" max="3" width="55.8515625" style="49" customWidth="1"/>
    <col min="4" max="16384" width="11.421875" style="49" customWidth="1"/>
  </cols>
  <sheetData>
    <row r="1" spans="1:4" ht="33" customHeight="1">
      <c r="A1" s="162" t="s">
        <v>75</v>
      </c>
      <c r="B1" s="163"/>
      <c r="C1" s="47" t="s">
        <v>4</v>
      </c>
      <c r="D1" s="48"/>
    </row>
    <row r="2" spans="1:2" ht="15" customHeight="1">
      <c r="A2" s="50" t="s">
        <v>76</v>
      </c>
      <c r="B2" s="50" t="s">
        <v>77</v>
      </c>
    </row>
    <row r="3" spans="1:2" ht="30.75" customHeight="1">
      <c r="A3" s="51">
        <v>1</v>
      </c>
      <c r="B3" s="52" t="s">
        <v>78</v>
      </c>
    </row>
    <row r="4" spans="1:2" ht="17.25" customHeight="1">
      <c r="A4" s="51">
        <f>1+A3</f>
        <v>2</v>
      </c>
      <c r="B4" s="53" t="s">
        <v>86</v>
      </c>
    </row>
    <row r="5" spans="1:2" ht="30.75" customHeight="1">
      <c r="A5" s="51">
        <v>3.1</v>
      </c>
      <c r="B5" s="53" t="s">
        <v>79</v>
      </c>
    </row>
    <row r="6" spans="1:2" ht="62.25" customHeight="1">
      <c r="A6" s="51">
        <v>3.2</v>
      </c>
      <c r="B6" s="52" t="s">
        <v>80</v>
      </c>
    </row>
    <row r="7" spans="1:2" ht="30.75" customHeight="1">
      <c r="A7" s="51">
        <v>3.3</v>
      </c>
      <c r="B7" s="52" t="s">
        <v>93</v>
      </c>
    </row>
    <row r="8" spans="1:2" ht="30.75" customHeight="1">
      <c r="A8" s="51">
        <v>4.1</v>
      </c>
      <c r="B8" s="52" t="s">
        <v>81</v>
      </c>
    </row>
    <row r="9" spans="1:2" ht="30.75" customHeight="1">
      <c r="A9" s="51">
        <v>4.2</v>
      </c>
      <c r="B9" s="52" t="s">
        <v>82</v>
      </c>
    </row>
    <row r="10" spans="1:2" ht="58.5" customHeight="1">
      <c r="A10" s="51">
        <v>4.3</v>
      </c>
      <c r="B10" s="52" t="s">
        <v>83</v>
      </c>
    </row>
    <row r="11" spans="1:2" ht="204">
      <c r="A11" s="51">
        <v>5.1</v>
      </c>
      <c r="B11" s="52" t="s">
        <v>92</v>
      </c>
    </row>
    <row r="12" spans="1:2" ht="31.5" customHeight="1">
      <c r="A12" s="51">
        <v>5.2</v>
      </c>
      <c r="B12" s="52" t="s">
        <v>98</v>
      </c>
    </row>
    <row r="13" spans="1:2" ht="31.5" customHeight="1">
      <c r="A13" s="51">
        <v>5.3</v>
      </c>
      <c r="B13" s="52" t="s">
        <v>87</v>
      </c>
    </row>
  </sheetData>
  <sheetProtection/>
  <mergeCells count="1">
    <mergeCell ref="A1:B1"/>
  </mergeCells>
  <hyperlinks>
    <hyperlink ref="C1" location="Listado!A1" display="Listado!A1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8"/>
  <sheetViews>
    <sheetView zoomScaleSheetLayoutView="10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5.7109375" style="63" customWidth="1"/>
    <col min="2" max="2" width="10.28125" style="63" customWidth="1"/>
    <col min="3" max="3" width="12.00390625" style="63" customWidth="1"/>
    <col min="4" max="8" width="20.7109375" style="63" customWidth="1"/>
    <col min="9" max="16384" width="11.421875" style="63" customWidth="1"/>
  </cols>
  <sheetData>
    <row r="1" spans="1:9" ht="18" customHeight="1">
      <c r="A1" s="169" t="s">
        <v>54</v>
      </c>
      <c r="B1" s="170"/>
      <c r="C1" s="170"/>
      <c r="D1" s="170"/>
      <c r="E1" s="170"/>
      <c r="F1" s="170"/>
      <c r="G1" s="170"/>
      <c r="H1" s="171"/>
      <c r="I1" s="82" t="s">
        <v>4</v>
      </c>
    </row>
    <row r="2" spans="1:8" ht="18" customHeight="1">
      <c r="A2" s="172" t="s">
        <v>88</v>
      </c>
      <c r="B2" s="173"/>
      <c r="C2" s="173"/>
      <c r="D2" s="173"/>
      <c r="E2" s="173"/>
      <c r="F2" s="173"/>
      <c r="G2" s="173"/>
      <c r="H2" s="174"/>
    </row>
    <row r="3" spans="1:8" s="58" customFormat="1" ht="5.25" customHeight="1">
      <c r="A3" s="175"/>
      <c r="B3" s="175"/>
      <c r="C3" s="175"/>
      <c r="D3" s="175"/>
      <c r="E3" s="175"/>
      <c r="F3" s="175"/>
      <c r="G3" s="175"/>
      <c r="H3" s="175"/>
    </row>
    <row r="4" spans="1:9" ht="12">
      <c r="A4" s="64"/>
      <c r="B4" s="64"/>
      <c r="C4" s="64"/>
      <c r="D4" s="64"/>
      <c r="E4" s="64"/>
      <c r="F4" s="64"/>
      <c r="G4" s="64"/>
      <c r="H4" s="64"/>
      <c r="I4" s="64"/>
    </row>
    <row r="5" spans="1:9" ht="12">
      <c r="A5" s="64"/>
      <c r="B5" s="64"/>
      <c r="C5" s="64"/>
      <c r="D5" s="64"/>
      <c r="E5" s="64"/>
      <c r="F5" s="64"/>
      <c r="G5" s="64"/>
      <c r="H5" s="64"/>
      <c r="I5" s="64"/>
    </row>
    <row r="6" spans="1:9" ht="12.75" thickBot="1">
      <c r="A6" s="64"/>
      <c r="B6" s="64"/>
      <c r="C6" s="64"/>
      <c r="D6" s="64"/>
      <c r="E6" s="64"/>
      <c r="F6" s="64"/>
      <c r="G6" s="64"/>
      <c r="H6" s="64"/>
      <c r="I6" s="64"/>
    </row>
    <row r="7" spans="1:9" ht="27" customHeight="1">
      <c r="A7" s="164" t="s">
        <v>26</v>
      </c>
      <c r="B7" s="32" t="s">
        <v>9</v>
      </c>
      <c r="C7" s="78">
        <v>0.9</v>
      </c>
      <c r="D7" s="37">
        <f>+C7*D12</f>
        <v>0.045000000000000005</v>
      </c>
      <c r="E7" s="17">
        <f>+C7*E12</f>
        <v>0.09000000000000001</v>
      </c>
      <c r="F7" s="18">
        <f>+C7*F12</f>
        <v>0.18000000000000002</v>
      </c>
      <c r="G7" s="18">
        <f>+C7*G12</f>
        <v>0.36000000000000004</v>
      </c>
      <c r="H7" s="19">
        <f>+C7*H12</f>
        <v>0.7200000000000001</v>
      </c>
      <c r="I7" s="64"/>
    </row>
    <row r="8" spans="1:9" ht="27" customHeight="1">
      <c r="A8" s="165"/>
      <c r="B8" s="33" t="s">
        <v>10</v>
      </c>
      <c r="C8" s="79">
        <v>0.7</v>
      </c>
      <c r="D8" s="38">
        <f>+C8*D12</f>
        <v>0.034999999999999996</v>
      </c>
      <c r="E8" s="20">
        <f>+C8*E12</f>
        <v>0.06999999999999999</v>
      </c>
      <c r="F8" s="20">
        <f>+C8*F12</f>
        <v>0.13999999999999999</v>
      </c>
      <c r="G8" s="21">
        <f>+C8*G12</f>
        <v>0.27999999999999997</v>
      </c>
      <c r="H8" s="22">
        <f>+C8*H12</f>
        <v>0.5599999999999999</v>
      </c>
      <c r="I8" s="64"/>
    </row>
    <row r="9" spans="1:9" ht="27" customHeight="1">
      <c r="A9" s="165"/>
      <c r="B9" s="33" t="s">
        <v>11</v>
      </c>
      <c r="C9" s="79">
        <v>0.5</v>
      </c>
      <c r="D9" s="38">
        <f>+C9*D12</f>
        <v>0.025</v>
      </c>
      <c r="E9" s="23">
        <f>+C9*E12</f>
        <v>0.05</v>
      </c>
      <c r="F9" s="20">
        <f>+C9*F12</f>
        <v>0.1</v>
      </c>
      <c r="G9" s="21">
        <f>+C9*G12</f>
        <v>0.2</v>
      </c>
      <c r="H9" s="22">
        <f>+C9*H12</f>
        <v>0.4</v>
      </c>
      <c r="I9" s="64"/>
    </row>
    <row r="10" spans="1:9" ht="27" customHeight="1">
      <c r="A10" s="165"/>
      <c r="B10" s="33" t="s">
        <v>42</v>
      </c>
      <c r="C10" s="79">
        <v>0.3</v>
      </c>
      <c r="D10" s="38">
        <f>+C10*D12</f>
        <v>0.015</v>
      </c>
      <c r="E10" s="23">
        <f>+C10*E12</f>
        <v>0.03</v>
      </c>
      <c r="F10" s="20">
        <f>+C10*F12</f>
        <v>0.06</v>
      </c>
      <c r="G10" s="20">
        <f>+C10*G12</f>
        <v>0.12</v>
      </c>
      <c r="H10" s="22">
        <f>+C10*H12</f>
        <v>0.24</v>
      </c>
      <c r="I10" s="64"/>
    </row>
    <row r="11" spans="1:9" ht="27" customHeight="1">
      <c r="A11" s="165"/>
      <c r="B11" s="33" t="s">
        <v>12</v>
      </c>
      <c r="C11" s="79">
        <v>0.1</v>
      </c>
      <c r="D11" s="39">
        <f>+C11*D12</f>
        <v>0.005000000000000001</v>
      </c>
      <c r="E11" s="24">
        <f>+C11*E12</f>
        <v>0.010000000000000002</v>
      </c>
      <c r="F11" s="24">
        <f>+C11*F12</f>
        <v>0.020000000000000004</v>
      </c>
      <c r="G11" s="24">
        <f>+C11*G12</f>
        <v>0.04000000000000001</v>
      </c>
      <c r="H11" s="25">
        <f>+C11*H12</f>
        <v>0.08000000000000002</v>
      </c>
      <c r="I11" s="64"/>
    </row>
    <row r="12" spans="1:8" ht="24.75" customHeight="1">
      <c r="A12" s="176" t="s">
        <v>27</v>
      </c>
      <c r="B12" s="177"/>
      <c r="C12" s="178"/>
      <c r="D12" s="80">
        <v>0.05</v>
      </c>
      <c r="E12" s="80">
        <v>0.1</v>
      </c>
      <c r="F12" s="80">
        <v>0.2</v>
      </c>
      <c r="G12" s="80">
        <v>0.4</v>
      </c>
      <c r="H12" s="81">
        <v>0.8</v>
      </c>
    </row>
    <row r="13" spans="1:8" ht="24.75" customHeight="1" thickBot="1">
      <c r="A13" s="179"/>
      <c r="B13" s="180"/>
      <c r="C13" s="181"/>
      <c r="D13" s="29" t="s">
        <v>40</v>
      </c>
      <c r="E13" s="30" t="s">
        <v>33</v>
      </c>
      <c r="F13" s="30" t="s">
        <v>34</v>
      </c>
      <c r="G13" s="30" t="s">
        <v>35</v>
      </c>
      <c r="H13" s="31" t="s">
        <v>41</v>
      </c>
    </row>
    <row r="14" spans="1:8" ht="29.25" customHeight="1" thickBot="1">
      <c r="A14" s="166" t="s">
        <v>95</v>
      </c>
      <c r="B14" s="167"/>
      <c r="C14" s="167"/>
      <c r="D14" s="167"/>
      <c r="E14" s="168"/>
      <c r="F14" s="26" t="s">
        <v>28</v>
      </c>
      <c r="G14" s="27" t="s">
        <v>29</v>
      </c>
      <c r="H14" s="28" t="s">
        <v>10</v>
      </c>
    </row>
    <row r="17" spans="11:15" ht="12">
      <c r="K17" s="65"/>
      <c r="M17" s="65"/>
      <c r="O17" s="65"/>
    </row>
    <row r="18" spans="11:13" ht="12">
      <c r="K18" s="65"/>
      <c r="M18" s="65"/>
    </row>
  </sheetData>
  <sheetProtection password="DF12" sheet="1"/>
  <mergeCells count="6">
    <mergeCell ref="A7:A11"/>
    <mergeCell ref="A14:E14"/>
    <mergeCell ref="A1:H1"/>
    <mergeCell ref="A2:H2"/>
    <mergeCell ref="A3:H3"/>
    <mergeCell ref="A12:C13"/>
  </mergeCells>
  <printOptions horizontalCentered="1"/>
  <pageMargins left="0.1968503937007874" right="0.1968503937007874" top="0.95" bottom="0.5905511811023623" header="0.31496062992125984" footer="0.31496062992125984"/>
  <pageSetup cellComments="asDisplayed" horizontalDpi="600" verticalDpi="600" orientation="landscape" paperSize="9" scale="96" r:id="rId2"/>
  <headerFooter>
    <oddFooter>&amp;C&amp;P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tabSelected="1" zoomScaleSheetLayoutView="100" workbookViewId="0" topLeftCell="A1">
      <pane ySplit="2" topLeftCell="A9" activePane="bottomLeft" state="frozen"/>
      <selection pane="topLeft" activeCell="A1" sqref="A1"/>
      <selection pane="bottomLeft" activeCell="L37" sqref="A1:L37"/>
    </sheetView>
  </sheetViews>
  <sheetFormatPr defaultColWidth="11.421875" defaultRowHeight="12.75"/>
  <cols>
    <col min="1" max="1" width="12.8515625" style="55" customWidth="1"/>
    <col min="2" max="2" width="43.7109375" style="55" customWidth="1"/>
    <col min="3" max="3" width="14.57421875" style="55" customWidth="1"/>
    <col min="4" max="7" width="10.00390625" style="55" customWidth="1"/>
    <col min="8" max="8" width="16.57421875" style="55" customWidth="1"/>
    <col min="9" max="9" width="13.140625" style="55" customWidth="1"/>
    <col min="10" max="10" width="15.57421875" style="55" customWidth="1"/>
    <col min="11" max="11" width="11.421875" style="55" customWidth="1"/>
    <col min="12" max="12" width="13.140625" style="55" customWidth="1"/>
    <col min="13" max="16384" width="11.421875" style="66" customWidth="1"/>
  </cols>
  <sheetData>
    <row r="1" spans="1:13" ht="18" customHeight="1">
      <c r="A1" s="183" t="s">
        <v>57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82" t="s">
        <v>4</v>
      </c>
    </row>
    <row r="2" spans="1:12" ht="24" customHeight="1">
      <c r="A2" s="183" t="s">
        <v>55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49.5" customHeight="1">
      <c r="A3" s="190" t="s">
        <v>63</v>
      </c>
      <c r="B3" s="191"/>
      <c r="C3" s="12" t="s">
        <v>6</v>
      </c>
      <c r="D3" s="187">
        <f>+'F-1. IDENTIFIC, ANALISIS, RESP.'!F3:F3</f>
        <v>3</v>
      </c>
      <c r="E3" s="188"/>
      <c r="F3" s="204" t="s">
        <v>67</v>
      </c>
      <c r="G3" s="204"/>
      <c r="H3" s="12" t="s">
        <v>14</v>
      </c>
      <c r="I3" s="198" t="str">
        <f>+'F-1. IDENTIFIC, ANALISIS, RESP.'!F5:F5</f>
        <v>“RECONSTRUCCION CALLE CP SANTA FE DE VERACRUZ,DISTRITO DE CERRO AZUL,PROVINCIA DE CAÑETE-LIMA"</v>
      </c>
      <c r="J3" s="199"/>
      <c r="K3" s="199"/>
      <c r="L3" s="200"/>
    </row>
    <row r="4" spans="1:12" ht="24" customHeight="1">
      <c r="A4" s="192"/>
      <c r="B4" s="193"/>
      <c r="C4" s="12" t="s">
        <v>7</v>
      </c>
      <c r="D4" s="189">
        <f>+'F-1. IDENTIFIC, ANALISIS, RESP.'!F4:F4</f>
        <v>43626</v>
      </c>
      <c r="E4" s="188"/>
      <c r="F4" s="204"/>
      <c r="G4" s="204"/>
      <c r="H4" s="12" t="s">
        <v>15</v>
      </c>
      <c r="I4" s="201" t="str">
        <f>+'F-1. IDENTIFIC, ANALISIS, RESP.'!F6:F6</f>
        <v>DISTRITO CERRO AZUL - PROVINCIA CAÑETE - REGIÓN DE LIMA</v>
      </c>
      <c r="J4" s="202"/>
      <c r="K4" s="202"/>
      <c r="L4" s="203"/>
    </row>
    <row r="5" ht="21.75" customHeight="1"/>
    <row r="6" spans="1:12" ht="18.75" customHeight="1">
      <c r="A6" s="136" t="s">
        <v>62</v>
      </c>
      <c r="B6" s="136"/>
      <c r="C6" s="136"/>
      <c r="D6" s="194" t="s">
        <v>64</v>
      </c>
      <c r="E6" s="194"/>
      <c r="F6" s="194"/>
      <c r="G6" s="194"/>
      <c r="H6" s="194"/>
      <c r="I6" s="194"/>
      <c r="J6" s="194"/>
      <c r="K6" s="194"/>
      <c r="L6" s="194"/>
    </row>
    <row r="7" spans="1:12" ht="18.75" customHeight="1">
      <c r="A7" s="136"/>
      <c r="B7" s="136"/>
      <c r="C7" s="136"/>
      <c r="D7" s="184" t="s">
        <v>61</v>
      </c>
      <c r="E7" s="185"/>
      <c r="F7" s="185"/>
      <c r="G7" s="186"/>
      <c r="H7" s="194" t="s">
        <v>65</v>
      </c>
      <c r="I7" s="194"/>
      <c r="J7" s="194"/>
      <c r="K7" s="194" t="s">
        <v>66</v>
      </c>
      <c r="L7" s="194"/>
    </row>
    <row r="8" spans="1:12" s="67" customFormat="1" ht="30.75" customHeight="1">
      <c r="A8" s="56" t="s">
        <v>59</v>
      </c>
      <c r="B8" s="57" t="s">
        <v>58</v>
      </c>
      <c r="C8" s="56" t="s">
        <v>60</v>
      </c>
      <c r="D8" s="41" t="s">
        <v>43</v>
      </c>
      <c r="E8" s="42" t="s">
        <v>44</v>
      </c>
      <c r="F8" s="42" t="s">
        <v>74</v>
      </c>
      <c r="G8" s="42" t="s">
        <v>94</v>
      </c>
      <c r="H8" s="194"/>
      <c r="I8" s="194"/>
      <c r="J8" s="194"/>
      <c r="K8" s="41" t="s">
        <v>49</v>
      </c>
      <c r="L8" s="42" t="s">
        <v>50</v>
      </c>
    </row>
    <row r="9" spans="1:12" s="68" customFormat="1" ht="82.5" customHeight="1">
      <c r="A9" s="59" t="str">
        <f>+'F-1. IDENTIFIC, ANALISIS, RESP.'!E8:E8</f>
        <v>R3</v>
      </c>
      <c r="B9" s="59" t="str">
        <f>+'F-1. IDENTIFIC, ANALISIS, RESP.'!E9:E9</f>
        <v>Riesgo de Expropiación de terreno provocando retraso en el inicio de la obra y sobrecosto en la ejecución.</v>
      </c>
      <c r="C9" s="59" t="str">
        <f>+'F-1. IDENTIFIC, ANALISIS, RESP.'!H22:H22</f>
        <v>Baja Prioridad</v>
      </c>
      <c r="D9" s="59"/>
      <c r="E9" s="59"/>
      <c r="F9" s="83" t="s">
        <v>99</v>
      </c>
      <c r="G9" s="60"/>
      <c r="H9" s="195" t="str">
        <f>+'F-1. IDENTIFIC, ANALISIS, RESP.'!E28:E28</f>
        <v>Realizar el reconocimiento del área a intervenir  previo a elaborar el Acta de Entrega de Terreno para la ejecución de la obra en presencia y conformidad </v>
      </c>
      <c r="I9" s="196"/>
      <c r="J9" s="197"/>
      <c r="K9" s="84" t="s">
        <v>99</v>
      </c>
      <c r="L9" s="84"/>
    </row>
    <row r="10" spans="1:12" s="69" customFormat="1" ht="34.5" customHeight="1" hidden="1">
      <c r="A10" s="61"/>
      <c r="B10" s="61"/>
      <c r="C10" s="62"/>
      <c r="D10" s="59"/>
      <c r="E10" s="59"/>
      <c r="F10" s="60"/>
      <c r="G10" s="60"/>
      <c r="H10" s="195"/>
      <c r="I10" s="196"/>
      <c r="J10" s="197"/>
      <c r="K10" s="61"/>
      <c r="L10" s="61"/>
    </row>
    <row r="11" spans="1:12" s="68" customFormat="1" ht="34.5" customHeight="1" hidden="1">
      <c r="A11" s="59"/>
      <c r="B11" s="59"/>
      <c r="C11" s="59"/>
      <c r="D11" s="59"/>
      <c r="E11" s="59"/>
      <c r="F11" s="60"/>
      <c r="G11" s="60"/>
      <c r="H11" s="195"/>
      <c r="I11" s="196"/>
      <c r="J11" s="197"/>
      <c r="K11" s="59"/>
      <c r="L11" s="59"/>
    </row>
    <row r="12" spans="1:12" s="68" customFormat="1" ht="34.5" customHeight="1" hidden="1">
      <c r="A12" s="59"/>
      <c r="B12" s="59"/>
      <c r="C12" s="59"/>
      <c r="D12" s="59"/>
      <c r="E12" s="59"/>
      <c r="F12" s="60"/>
      <c r="G12" s="60"/>
      <c r="H12" s="195"/>
      <c r="I12" s="196"/>
      <c r="J12" s="197"/>
      <c r="K12" s="59"/>
      <c r="L12" s="59"/>
    </row>
    <row r="13" spans="1:12" s="68" customFormat="1" ht="34.5" customHeight="1" hidden="1">
      <c r="A13" s="59"/>
      <c r="B13" s="59"/>
      <c r="C13" s="59"/>
      <c r="D13" s="59"/>
      <c r="E13" s="59"/>
      <c r="F13" s="60"/>
      <c r="G13" s="60"/>
      <c r="H13" s="195"/>
      <c r="I13" s="196"/>
      <c r="J13" s="197"/>
      <c r="K13" s="59"/>
      <c r="L13" s="59"/>
    </row>
    <row r="14" spans="1:12" s="68" customFormat="1" ht="34.5" customHeight="1" hidden="1">
      <c r="A14" s="59"/>
      <c r="B14" s="59"/>
      <c r="C14" s="59"/>
      <c r="D14" s="59"/>
      <c r="E14" s="59"/>
      <c r="F14" s="60"/>
      <c r="G14" s="60"/>
      <c r="H14" s="195"/>
      <c r="I14" s="196"/>
      <c r="J14" s="197"/>
      <c r="K14" s="59"/>
      <c r="L14" s="59"/>
    </row>
    <row r="15" spans="1:12" s="68" customFormat="1" ht="34.5" customHeight="1" hidden="1">
      <c r="A15" s="59"/>
      <c r="B15" s="59"/>
      <c r="C15" s="59"/>
      <c r="D15" s="59"/>
      <c r="E15" s="59"/>
      <c r="F15" s="60"/>
      <c r="G15" s="60"/>
      <c r="H15" s="195"/>
      <c r="I15" s="196"/>
      <c r="J15" s="197"/>
      <c r="K15" s="59"/>
      <c r="L15" s="59"/>
    </row>
    <row r="16" spans="1:12" s="68" customFormat="1" ht="34.5" customHeight="1" hidden="1">
      <c r="A16" s="59"/>
      <c r="B16" s="59"/>
      <c r="C16" s="59"/>
      <c r="D16" s="59"/>
      <c r="E16" s="59"/>
      <c r="F16" s="60"/>
      <c r="G16" s="60"/>
      <c r="H16" s="195"/>
      <c r="I16" s="196"/>
      <c r="J16" s="197"/>
      <c r="K16" s="59"/>
      <c r="L16" s="59"/>
    </row>
    <row r="17" spans="1:12" s="68" customFormat="1" ht="34.5" customHeight="1" hidden="1">
      <c r="A17" s="59"/>
      <c r="B17" s="59"/>
      <c r="C17" s="59"/>
      <c r="D17" s="59"/>
      <c r="E17" s="59"/>
      <c r="F17" s="60"/>
      <c r="G17" s="60"/>
      <c r="H17" s="195"/>
      <c r="I17" s="196"/>
      <c r="J17" s="197"/>
      <c r="K17" s="59"/>
      <c r="L17" s="59"/>
    </row>
    <row r="18" spans="1:12" s="68" customFormat="1" ht="34.5" customHeight="1" hidden="1">
      <c r="A18" s="59"/>
      <c r="B18" s="59"/>
      <c r="C18" s="59"/>
      <c r="D18" s="59"/>
      <c r="E18" s="59"/>
      <c r="F18" s="60"/>
      <c r="G18" s="60"/>
      <c r="H18" s="195"/>
      <c r="I18" s="196"/>
      <c r="J18" s="197"/>
      <c r="K18" s="59"/>
      <c r="L18" s="59"/>
    </row>
    <row r="19" spans="1:12" s="68" customFormat="1" ht="34.5" customHeight="1" hidden="1">
      <c r="A19" s="59"/>
      <c r="B19" s="59"/>
      <c r="C19" s="59"/>
      <c r="D19" s="59"/>
      <c r="E19" s="59"/>
      <c r="F19" s="60"/>
      <c r="G19" s="60"/>
      <c r="H19" s="195"/>
      <c r="I19" s="196"/>
      <c r="J19" s="197"/>
      <c r="K19" s="59"/>
      <c r="L19" s="59"/>
    </row>
    <row r="20" spans="1:12" s="68" customFormat="1" ht="34.5" customHeight="1" hidden="1">
      <c r="A20" s="59"/>
      <c r="B20" s="59"/>
      <c r="C20" s="59"/>
      <c r="D20" s="59"/>
      <c r="E20" s="59"/>
      <c r="F20" s="60"/>
      <c r="G20" s="60"/>
      <c r="H20" s="195"/>
      <c r="I20" s="196"/>
      <c r="J20" s="197"/>
      <c r="K20" s="59"/>
      <c r="L20" s="59"/>
    </row>
    <row r="21" spans="1:12" s="68" customFormat="1" ht="34.5" customHeight="1" hidden="1">
      <c r="A21" s="59"/>
      <c r="B21" s="59"/>
      <c r="C21" s="59"/>
      <c r="D21" s="59"/>
      <c r="E21" s="59"/>
      <c r="F21" s="60"/>
      <c r="G21" s="60"/>
      <c r="H21" s="195"/>
      <c r="I21" s="196"/>
      <c r="J21" s="197"/>
      <c r="K21" s="59"/>
      <c r="L21" s="59"/>
    </row>
    <row r="33" spans="3:10" ht="12">
      <c r="C33" s="182"/>
      <c r="D33" s="182"/>
      <c r="E33" s="182"/>
      <c r="H33" s="182" t="s">
        <v>106</v>
      </c>
      <c r="I33" s="182"/>
      <c r="J33" s="182"/>
    </row>
    <row r="34" ht="12">
      <c r="H34" s="55" t="s">
        <v>107</v>
      </c>
    </row>
    <row r="35" ht="12">
      <c r="H35" s="55" t="s">
        <v>108</v>
      </c>
    </row>
  </sheetData>
  <sheetProtection/>
  <mergeCells count="28">
    <mergeCell ref="I3:L3"/>
    <mergeCell ref="I4:L4"/>
    <mergeCell ref="F3:G4"/>
    <mergeCell ref="H12:J12"/>
    <mergeCell ref="H13:J13"/>
    <mergeCell ref="H14:J14"/>
    <mergeCell ref="H11:J11"/>
    <mergeCell ref="H9:J9"/>
    <mergeCell ref="H10:J10"/>
    <mergeCell ref="D6:L6"/>
    <mergeCell ref="H7:J8"/>
    <mergeCell ref="H15:J15"/>
    <mergeCell ref="H21:J21"/>
    <mergeCell ref="H18:J18"/>
    <mergeCell ref="H19:J19"/>
    <mergeCell ref="H20:J20"/>
    <mergeCell ref="H16:J16"/>
    <mergeCell ref="H17:J17"/>
    <mergeCell ref="C33:E33"/>
    <mergeCell ref="H33:J33"/>
    <mergeCell ref="A1:L1"/>
    <mergeCell ref="A2:L2"/>
    <mergeCell ref="A6:C7"/>
    <mergeCell ref="D7:G7"/>
    <mergeCell ref="D3:E3"/>
    <mergeCell ref="D4:E4"/>
    <mergeCell ref="A3:B4"/>
    <mergeCell ref="K7:L7"/>
  </mergeCells>
  <printOptions horizontalCentered="1"/>
  <pageMargins left="0.2755905511811024" right="0.1968503937007874" top="0.2362204724409449" bottom="0.1968503937007874" header="0.1968503937007874" footer="0.15748031496062992"/>
  <pageSetup cellComments="asDisplayed" horizontalDpi="600" verticalDpi="600" orientation="landscape" paperSize="9" scale="70" r:id="rId2"/>
  <headerFooter>
    <oddFooter>&amp;C&amp;P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view="pageBreakPreview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9.57421875" style="54" customWidth="1"/>
    <col min="2" max="2" width="74.57421875" style="49" customWidth="1"/>
    <col min="3" max="3" width="55.8515625" style="49" customWidth="1"/>
    <col min="4" max="16384" width="11.421875" style="49" customWidth="1"/>
  </cols>
  <sheetData>
    <row r="1" spans="1:4" ht="33" customHeight="1">
      <c r="A1" s="45" t="s">
        <v>89</v>
      </c>
      <c r="B1" s="46"/>
      <c r="C1" s="47" t="s">
        <v>4</v>
      </c>
      <c r="D1" s="48"/>
    </row>
    <row r="2" spans="1:2" ht="15" customHeight="1">
      <c r="A2" s="50" t="s">
        <v>76</v>
      </c>
      <c r="B2" s="50" t="s">
        <v>77</v>
      </c>
    </row>
    <row r="3" spans="1:2" ht="25.5">
      <c r="A3" s="51">
        <v>1</v>
      </c>
      <c r="B3" s="52" t="s">
        <v>78</v>
      </c>
    </row>
    <row r="4" spans="1:2" ht="15.75" customHeight="1">
      <c r="A4" s="51">
        <f>1+A3</f>
        <v>2</v>
      </c>
      <c r="B4" s="53" t="s">
        <v>86</v>
      </c>
    </row>
    <row r="5" spans="1:2" ht="25.5">
      <c r="A5" s="51">
        <v>3.1</v>
      </c>
      <c r="B5" s="53" t="s">
        <v>79</v>
      </c>
    </row>
    <row r="6" spans="1:2" ht="51">
      <c r="A6" s="51">
        <v>3.2</v>
      </c>
      <c r="B6" s="52" t="s">
        <v>80</v>
      </c>
    </row>
    <row r="7" spans="1:2" ht="25.5">
      <c r="A7" s="51">
        <v>3.3</v>
      </c>
      <c r="B7" s="52" t="s">
        <v>96</v>
      </c>
    </row>
    <row r="8" spans="1:2" ht="25.5">
      <c r="A8" s="51">
        <v>4.1</v>
      </c>
      <c r="B8" s="52" t="s">
        <v>90</v>
      </c>
    </row>
    <row r="9" spans="1:2" ht="25.5">
      <c r="A9" s="51">
        <v>4.2</v>
      </c>
      <c r="B9" s="52" t="s">
        <v>91</v>
      </c>
    </row>
    <row r="10" spans="1:2" ht="18" customHeight="1">
      <c r="A10" s="51">
        <v>4.3</v>
      </c>
      <c r="B10" s="53" t="s">
        <v>84</v>
      </c>
    </row>
  </sheetData>
  <sheetProtection/>
  <hyperlinks>
    <hyperlink ref="C1" location="Listado!A1" display="Listado!A1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para Gestionar las Contrataciones 2016</dc:title>
  <dc:subject/>
  <dc:creator>ipacheco</dc:creator>
  <cp:keywords/>
  <dc:description/>
  <cp:lastModifiedBy>USER</cp:lastModifiedBy>
  <cp:lastPrinted>2019-06-06T05:09:27Z</cp:lastPrinted>
  <dcterms:created xsi:type="dcterms:W3CDTF">2012-01-02T01:40:14Z</dcterms:created>
  <dcterms:modified xsi:type="dcterms:W3CDTF">2019-06-06T05:09:28Z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